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d.docs.live.net/069ce70a5557f850/Dokumente/Studium/STURA/Haushalt/"/>
    </mc:Choice>
  </mc:AlternateContent>
  <xr:revisionPtr revIDLastSave="4" documentId="8_{C516D769-1B7F-4316-B73B-4706FDB6040C}" xr6:coauthVersionLast="47" xr6:coauthVersionMax="47" xr10:uidLastSave="{9AE8E125-9DCE-491F-BF9C-B7F51D6FBE06}"/>
  <bookViews>
    <workbookView xWindow="-98" yWindow="-98" windowWidth="21795" windowHeight="13875" tabRatio="633" xr2:uid="{00000000-000D-0000-FFFF-FFFF00000000}"/>
  </bookViews>
  <sheets>
    <sheet name="Gesamtplan" sheetId="1" r:id="rId1"/>
    <sheet name="E 1" sheetId="2" r:id="rId2"/>
    <sheet name="A 1" sheetId="3" r:id="rId3"/>
    <sheet name="A 2" sheetId="4" r:id="rId4"/>
    <sheet name="A 3" sheetId="5" r:id="rId5"/>
    <sheet name="A 4" sheetId="6" r:id="rId6"/>
    <sheet name="A 5" sheetId="7" r:id="rId7"/>
    <sheet name="A 6" sheetId="8" r:id="rId8"/>
    <sheet name="A 7" sheetId="9" r:id="rId9"/>
    <sheet name="A 8" sheetId="10" r:id="rId10"/>
    <sheet name="A 9" sheetId="11" r:id="rId11"/>
    <sheet name="A 10" sheetId="12" r:id="rId12"/>
    <sheet name="A 11" sheetId="13" r:id="rId13"/>
    <sheet name="A12" sheetId="14" r:id="rId14"/>
    <sheet name="A 13" sheetId="15" r:id="rId15"/>
    <sheet name="A14" sheetId="16" r:id="rId16"/>
  </sheets>
  <definedNames>
    <definedName name="_xlnm.Print_Area" localSheetId="11">'A 10'!$A$1:$E$49</definedName>
    <definedName name="_xlnm.Print_Area" localSheetId="6">'A 5'!$A$1:$G$57</definedName>
    <definedName name="_xlnm.Print_Area" localSheetId="8">'A 7'!$A$1:$E$64</definedName>
    <definedName name="_xlnm.Print_Area" localSheetId="9">'A 8'!$A$1:$F$58</definedName>
    <definedName name="_xlnm.Print_Area" localSheetId="10">'A 9'!$A$1:$G$50</definedName>
    <definedName name="_xlnm.Print_Area" localSheetId="1">'E 1'!$A$1:$G$62</definedName>
    <definedName name="_xlnm.Print_Area" localSheetId="0">Gesamtplan!$A$1:$H$287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83" i="1" l="1"/>
  <c r="E183" i="1"/>
  <c r="C32" i="10"/>
  <c r="E182" i="1" l="1"/>
  <c r="C32" i="11"/>
  <c r="D273" i="1" l="1"/>
  <c r="G272" i="1" s="1"/>
  <c r="C1" i="16" s="1"/>
  <c r="G16" i="16" s="1"/>
  <c r="G14" i="15"/>
  <c r="G14" i="16"/>
  <c r="G14" i="14"/>
  <c r="G14" i="13"/>
  <c r="H236" i="1"/>
  <c r="G270" i="1" l="1"/>
  <c r="C1" i="14" s="1"/>
  <c r="G16" i="14" s="1"/>
  <c r="G271" i="1"/>
  <c r="C1" i="15" s="1"/>
  <c r="G16" i="15" s="1"/>
  <c r="G269" i="1"/>
  <c r="C1" i="13" l="1"/>
  <c r="G16" i="13" s="1"/>
  <c r="G274" i="1"/>
  <c r="H269" i="1"/>
  <c r="J20" i="9" l="1"/>
  <c r="K20" i="9"/>
  <c r="I20" i="9"/>
  <c r="G266" i="1"/>
  <c r="C30" i="5"/>
  <c r="G254" i="1" s="1"/>
  <c r="C30" i="4"/>
  <c r="G253" i="1" s="1"/>
  <c r="C30" i="3"/>
  <c r="G252" i="1" s="1"/>
  <c r="C32" i="12"/>
  <c r="G267" i="1" s="1"/>
  <c r="A29" i="12"/>
  <c r="A25" i="12"/>
  <c r="A23" i="12"/>
  <c r="A29" i="11"/>
  <c r="A25" i="11"/>
  <c r="A23" i="11"/>
  <c r="G265" i="1"/>
  <c r="A29" i="10"/>
  <c r="A25" i="10"/>
  <c r="A23" i="10"/>
  <c r="D24" i="9"/>
  <c r="G260" i="1" s="1"/>
  <c r="H260" i="1" s="1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C9" i="8"/>
  <c r="N9" i="8" s="1"/>
  <c r="L42" i="8"/>
  <c r="J42" i="8"/>
  <c r="C42" i="8"/>
  <c r="N42" i="8" s="1"/>
  <c r="N41" i="8"/>
  <c r="L41" i="8"/>
  <c r="J41" i="8"/>
  <c r="C41" i="8"/>
  <c r="L40" i="8"/>
  <c r="J40" i="8"/>
  <c r="C40" i="8"/>
  <c r="N40" i="8" s="1"/>
  <c r="L39" i="8"/>
  <c r="J39" i="8"/>
  <c r="C39" i="8"/>
  <c r="N39" i="8" s="1"/>
  <c r="L38" i="8"/>
  <c r="J38" i="8"/>
  <c r="C38" i="8"/>
  <c r="N38" i="8" s="1"/>
  <c r="L37" i="8"/>
  <c r="J37" i="8"/>
  <c r="C37" i="8"/>
  <c r="N37" i="8" s="1"/>
  <c r="L36" i="8"/>
  <c r="J36" i="8"/>
  <c r="C36" i="8"/>
  <c r="N36" i="8" s="1"/>
  <c r="L35" i="8"/>
  <c r="J35" i="8"/>
  <c r="C35" i="8"/>
  <c r="N35" i="8" s="1"/>
  <c r="L34" i="8"/>
  <c r="J34" i="8"/>
  <c r="C34" i="8"/>
  <c r="N34" i="8" s="1"/>
  <c r="N33" i="8"/>
  <c r="L33" i="8"/>
  <c r="J33" i="8"/>
  <c r="C33" i="8"/>
  <c r="L32" i="8"/>
  <c r="J32" i="8"/>
  <c r="C32" i="8"/>
  <c r="N32" i="8" s="1"/>
  <c r="L31" i="8"/>
  <c r="J31" i="8"/>
  <c r="C31" i="8"/>
  <c r="N31" i="8" s="1"/>
  <c r="L30" i="8"/>
  <c r="J30" i="8"/>
  <c r="C30" i="8"/>
  <c r="N30" i="8" s="1"/>
  <c r="L29" i="8"/>
  <c r="J29" i="8"/>
  <c r="C29" i="8"/>
  <c r="N29" i="8" s="1"/>
  <c r="L28" i="8"/>
  <c r="J28" i="8"/>
  <c r="C28" i="8"/>
  <c r="N28" i="8" s="1"/>
  <c r="L27" i="8"/>
  <c r="J27" i="8"/>
  <c r="C27" i="8"/>
  <c r="N27" i="8" s="1"/>
  <c r="L26" i="8"/>
  <c r="J26" i="8"/>
  <c r="C26" i="8"/>
  <c r="N26" i="8" s="1"/>
  <c r="L25" i="8"/>
  <c r="J25" i="8"/>
  <c r="C25" i="8"/>
  <c r="N25" i="8" s="1"/>
  <c r="J24" i="8"/>
  <c r="C24" i="8"/>
  <c r="N24" i="8" s="1"/>
  <c r="J23" i="8"/>
  <c r="C23" i="8"/>
  <c r="N23" i="8" s="1"/>
  <c r="J22" i="8"/>
  <c r="C22" i="8"/>
  <c r="N22" i="8" s="1"/>
  <c r="N21" i="8"/>
  <c r="J21" i="8"/>
  <c r="C21" i="8"/>
  <c r="J20" i="8"/>
  <c r="C20" i="8"/>
  <c r="N20" i="8" s="1"/>
  <c r="J19" i="8"/>
  <c r="C19" i="8"/>
  <c r="N19" i="8" s="1"/>
  <c r="J18" i="8"/>
  <c r="C18" i="8"/>
  <c r="J17" i="8"/>
  <c r="C17" i="8"/>
  <c r="J16" i="8"/>
  <c r="C16" i="8"/>
  <c r="J15" i="8"/>
  <c r="C15" i="8"/>
  <c r="J14" i="8"/>
  <c r="C14" i="8"/>
  <c r="J13" i="8"/>
  <c r="C13" i="8"/>
  <c r="J12" i="8"/>
  <c r="C12" i="8"/>
  <c r="J11" i="8"/>
  <c r="C11" i="8"/>
  <c r="J10" i="8"/>
  <c r="C10" i="8"/>
  <c r="J8" i="8"/>
  <c r="C8" i="8"/>
  <c r="N8" i="8" s="1"/>
  <c r="J7" i="8"/>
  <c r="C7" i="8"/>
  <c r="L6" i="8"/>
  <c r="J6" i="8"/>
  <c r="C6" i="8"/>
  <c r="N42" i="7"/>
  <c r="L42" i="7"/>
  <c r="J42" i="7"/>
  <c r="C42" i="7"/>
  <c r="N41" i="7"/>
  <c r="L41" i="7"/>
  <c r="J41" i="7"/>
  <c r="C41" i="7"/>
  <c r="N40" i="7"/>
  <c r="L40" i="7"/>
  <c r="J40" i="7"/>
  <c r="C40" i="7"/>
  <c r="N39" i="7"/>
  <c r="L39" i="7"/>
  <c r="J39" i="7"/>
  <c r="C39" i="7"/>
  <c r="N38" i="7"/>
  <c r="L38" i="7"/>
  <c r="J38" i="7"/>
  <c r="C38" i="7"/>
  <c r="N37" i="7"/>
  <c r="L37" i="7"/>
  <c r="J37" i="7"/>
  <c r="C37" i="7"/>
  <c r="N36" i="7"/>
  <c r="L36" i="7"/>
  <c r="J36" i="7"/>
  <c r="C36" i="7"/>
  <c r="N35" i="7"/>
  <c r="L35" i="7"/>
  <c r="J35" i="7"/>
  <c r="C35" i="7"/>
  <c r="N34" i="7"/>
  <c r="L34" i="7"/>
  <c r="J34" i="7"/>
  <c r="C34" i="7"/>
  <c r="N33" i="7"/>
  <c r="L33" i="7"/>
  <c r="J33" i="7"/>
  <c r="C33" i="7"/>
  <c r="N32" i="7"/>
  <c r="L32" i="7"/>
  <c r="J32" i="7"/>
  <c r="C32" i="7"/>
  <c r="N31" i="7"/>
  <c r="L31" i="7"/>
  <c r="J31" i="7"/>
  <c r="C31" i="7"/>
  <c r="N30" i="7"/>
  <c r="L30" i="7"/>
  <c r="J30" i="7"/>
  <c r="C30" i="7"/>
  <c r="N29" i="7"/>
  <c r="L29" i="7"/>
  <c r="J29" i="7"/>
  <c r="C29" i="7"/>
  <c r="N28" i="7"/>
  <c r="L28" i="7"/>
  <c r="J28" i="7"/>
  <c r="C28" i="7"/>
  <c r="N27" i="7"/>
  <c r="L27" i="7"/>
  <c r="J27" i="7"/>
  <c r="C27" i="7"/>
  <c r="N26" i="7"/>
  <c r="L26" i="7"/>
  <c r="J26" i="7"/>
  <c r="C26" i="7"/>
  <c r="N25" i="7"/>
  <c r="L25" i="7"/>
  <c r="J25" i="7"/>
  <c r="C25" i="7"/>
  <c r="N24" i="7"/>
  <c r="L24" i="7"/>
  <c r="J24" i="7"/>
  <c r="C24" i="7"/>
  <c r="N23" i="7"/>
  <c r="L23" i="7"/>
  <c r="J23" i="7"/>
  <c r="C23" i="7"/>
  <c r="L22" i="7"/>
  <c r="J22" i="7"/>
  <c r="C22" i="7"/>
  <c r="L21" i="7"/>
  <c r="J21" i="7"/>
  <c r="C21" i="7"/>
  <c r="N21" i="7" s="1"/>
  <c r="L20" i="7"/>
  <c r="J20" i="7"/>
  <c r="C20" i="7"/>
  <c r="N20" i="7" s="1"/>
  <c r="L19" i="7"/>
  <c r="J19" i="7"/>
  <c r="C19" i="7"/>
  <c r="L18" i="7"/>
  <c r="J18" i="7"/>
  <c r="C18" i="7"/>
  <c r="L17" i="7"/>
  <c r="J17" i="7"/>
  <c r="C17" i="7"/>
  <c r="L16" i="7"/>
  <c r="J16" i="7"/>
  <c r="C16" i="7"/>
  <c r="N16" i="7" s="1"/>
  <c r="L15" i="7"/>
  <c r="J15" i="7"/>
  <c r="C15" i="7"/>
  <c r="L14" i="7"/>
  <c r="J14" i="7"/>
  <c r="C14" i="7"/>
  <c r="L13" i="7"/>
  <c r="J13" i="7"/>
  <c r="C13" i="7"/>
  <c r="L12" i="7"/>
  <c r="J12" i="7"/>
  <c r="C12" i="7"/>
  <c r="L11" i="7"/>
  <c r="J11" i="7"/>
  <c r="C11" i="7"/>
  <c r="L10" i="7"/>
  <c r="J10" i="7"/>
  <c r="C10" i="7"/>
  <c r="L9" i="7"/>
  <c r="J9" i="7"/>
  <c r="C9" i="7"/>
  <c r="N9" i="7" s="1"/>
  <c r="L8" i="7"/>
  <c r="J8" i="7"/>
  <c r="C8" i="7"/>
  <c r="L7" i="7"/>
  <c r="J7" i="7"/>
  <c r="C7" i="7"/>
  <c r="L6" i="7"/>
  <c r="J6" i="7"/>
  <c r="C6" i="7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6" i="6"/>
  <c r="B158" i="8"/>
  <c r="A158" i="8"/>
  <c r="B157" i="8"/>
  <c r="A157" i="8"/>
  <c r="B156" i="8"/>
  <c r="A156" i="8"/>
  <c r="B155" i="8"/>
  <c r="A155" i="8"/>
  <c r="B154" i="8"/>
  <c r="A154" i="8"/>
  <c r="B153" i="8"/>
  <c r="A153" i="8"/>
  <c r="B152" i="8"/>
  <c r="A152" i="8"/>
  <c r="B151" i="8"/>
  <c r="A151" i="8"/>
  <c r="B150" i="8"/>
  <c r="A150" i="8"/>
  <c r="B149" i="8"/>
  <c r="A149" i="8"/>
  <c r="B148" i="8"/>
  <c r="A148" i="8"/>
  <c r="B147" i="8"/>
  <c r="A147" i="8"/>
  <c r="B146" i="8"/>
  <c r="A146" i="8"/>
  <c r="B145" i="8"/>
  <c r="A145" i="8"/>
  <c r="B144" i="8"/>
  <c r="A144" i="8"/>
  <c r="B143" i="8"/>
  <c r="A143" i="8"/>
  <c r="B142" i="8"/>
  <c r="A142" i="8"/>
  <c r="B141" i="8"/>
  <c r="A141" i="8"/>
  <c r="B140" i="8"/>
  <c r="A140" i="8"/>
  <c r="B139" i="8"/>
  <c r="A139" i="8"/>
  <c r="B138" i="8"/>
  <c r="A138" i="8"/>
  <c r="B137" i="8"/>
  <c r="A137" i="8"/>
  <c r="B136" i="8"/>
  <c r="A136" i="8"/>
  <c r="B135" i="8"/>
  <c r="A135" i="8"/>
  <c r="B134" i="8"/>
  <c r="A134" i="8"/>
  <c r="B133" i="8"/>
  <c r="A133" i="8"/>
  <c r="B132" i="8"/>
  <c r="A132" i="8"/>
  <c r="B131" i="8"/>
  <c r="A131" i="8"/>
  <c r="B130" i="8"/>
  <c r="A130" i="8"/>
  <c r="B129" i="8"/>
  <c r="A129" i="8"/>
  <c r="B128" i="8"/>
  <c r="A128" i="8"/>
  <c r="B127" i="8"/>
  <c r="A127" i="8"/>
  <c r="B126" i="8"/>
  <c r="A126" i="8"/>
  <c r="B125" i="8"/>
  <c r="A125" i="8"/>
  <c r="B124" i="8"/>
  <c r="A124" i="8"/>
  <c r="B123" i="8"/>
  <c r="A123" i="8"/>
  <c r="B122" i="8"/>
  <c r="A122" i="8"/>
  <c r="B121" i="8"/>
  <c r="A121" i="8"/>
  <c r="B120" i="8"/>
  <c r="A120" i="8"/>
  <c r="B119" i="8"/>
  <c r="A119" i="8"/>
  <c r="B118" i="8"/>
  <c r="A118" i="8"/>
  <c r="B117" i="8"/>
  <c r="A117" i="8"/>
  <c r="B116" i="8"/>
  <c r="A116" i="8"/>
  <c r="B115" i="8"/>
  <c r="A115" i="8"/>
  <c r="B114" i="8"/>
  <c r="A114" i="8"/>
  <c r="B113" i="8"/>
  <c r="A113" i="8"/>
  <c r="B112" i="8"/>
  <c r="A112" i="8"/>
  <c r="B111" i="8"/>
  <c r="A111" i="8"/>
  <c r="B110" i="8"/>
  <c r="A110" i="8"/>
  <c r="B109" i="8"/>
  <c r="A109" i="8"/>
  <c r="B108" i="8"/>
  <c r="A108" i="8"/>
  <c r="B107" i="8"/>
  <c r="A107" i="8"/>
  <c r="B106" i="8"/>
  <c r="A106" i="8"/>
  <c r="B105" i="8"/>
  <c r="B104" i="8"/>
  <c r="A104" i="8"/>
  <c r="B103" i="8"/>
  <c r="A103" i="8"/>
  <c r="B102" i="8"/>
  <c r="A102" i="8"/>
  <c r="B101" i="8"/>
  <c r="A101" i="8"/>
  <c r="M44" i="8"/>
  <c r="K44" i="8"/>
  <c r="I44" i="8"/>
  <c r="H44" i="8"/>
  <c r="G44" i="8"/>
  <c r="E44" i="8"/>
  <c r="D44" i="8"/>
  <c r="N43" i="8"/>
  <c r="L43" i="8"/>
  <c r="J43" i="8"/>
  <c r="B4" i="8"/>
  <c r="B3" i="8"/>
  <c r="B158" i="7"/>
  <c r="A158" i="7"/>
  <c r="B157" i="7"/>
  <c r="A157" i="7"/>
  <c r="B156" i="7"/>
  <c r="A156" i="7"/>
  <c r="B155" i="7"/>
  <c r="A155" i="7"/>
  <c r="B154" i="7"/>
  <c r="A154" i="7"/>
  <c r="B153" i="7"/>
  <c r="A153" i="7"/>
  <c r="B152" i="7"/>
  <c r="A152" i="7"/>
  <c r="B151" i="7"/>
  <c r="A151" i="7"/>
  <c r="B150" i="7"/>
  <c r="A150" i="7"/>
  <c r="B149" i="7"/>
  <c r="A149" i="7"/>
  <c r="B148" i="7"/>
  <c r="A148" i="7"/>
  <c r="B147" i="7"/>
  <c r="A147" i="7"/>
  <c r="B146" i="7"/>
  <c r="A146" i="7"/>
  <c r="B145" i="7"/>
  <c r="A145" i="7"/>
  <c r="B144" i="7"/>
  <c r="A144" i="7"/>
  <c r="B143" i="7"/>
  <c r="A143" i="7"/>
  <c r="B142" i="7"/>
  <c r="A142" i="7"/>
  <c r="B141" i="7"/>
  <c r="A141" i="7"/>
  <c r="B140" i="7"/>
  <c r="A140" i="7"/>
  <c r="B139" i="7"/>
  <c r="A139" i="7"/>
  <c r="B138" i="7"/>
  <c r="A138" i="7"/>
  <c r="B137" i="7"/>
  <c r="A137" i="7"/>
  <c r="B136" i="7"/>
  <c r="A136" i="7"/>
  <c r="B135" i="7"/>
  <c r="A135" i="7"/>
  <c r="B134" i="7"/>
  <c r="A134" i="7"/>
  <c r="B133" i="7"/>
  <c r="A133" i="7"/>
  <c r="B132" i="7"/>
  <c r="A132" i="7"/>
  <c r="B131" i="7"/>
  <c r="A131" i="7"/>
  <c r="B130" i="7"/>
  <c r="A130" i="7"/>
  <c r="B129" i="7"/>
  <c r="A129" i="7"/>
  <c r="B128" i="7"/>
  <c r="A128" i="7"/>
  <c r="B127" i="7"/>
  <c r="A127" i="7"/>
  <c r="B126" i="7"/>
  <c r="A126" i="7"/>
  <c r="B125" i="7"/>
  <c r="A125" i="7"/>
  <c r="B124" i="7"/>
  <c r="A124" i="7"/>
  <c r="B123" i="7"/>
  <c r="A123" i="7"/>
  <c r="B122" i="7"/>
  <c r="A122" i="7"/>
  <c r="B121" i="7"/>
  <c r="A121" i="7"/>
  <c r="B120" i="7"/>
  <c r="A120" i="7"/>
  <c r="B119" i="7"/>
  <c r="A119" i="7"/>
  <c r="B118" i="7"/>
  <c r="A118" i="7"/>
  <c r="B117" i="7"/>
  <c r="A117" i="7"/>
  <c r="B116" i="7"/>
  <c r="A116" i="7"/>
  <c r="B115" i="7"/>
  <c r="A115" i="7"/>
  <c r="B114" i="7"/>
  <c r="A114" i="7"/>
  <c r="B113" i="7"/>
  <c r="A113" i="7"/>
  <c r="B112" i="7"/>
  <c r="A112" i="7"/>
  <c r="B111" i="7"/>
  <c r="A111" i="7"/>
  <c r="B110" i="7"/>
  <c r="A110" i="7"/>
  <c r="B109" i="7"/>
  <c r="A109" i="7"/>
  <c r="B108" i="7"/>
  <c r="A108" i="7"/>
  <c r="B107" i="7"/>
  <c r="A107" i="7"/>
  <c r="B106" i="7"/>
  <c r="A106" i="7"/>
  <c r="B105" i="7"/>
  <c r="B104" i="7"/>
  <c r="A104" i="7"/>
  <c r="B103" i="7"/>
  <c r="A103" i="7"/>
  <c r="B102" i="7"/>
  <c r="A102" i="7"/>
  <c r="B101" i="7"/>
  <c r="A101" i="7"/>
  <c r="M44" i="7"/>
  <c r="K44" i="7"/>
  <c r="I44" i="7"/>
  <c r="H44" i="7"/>
  <c r="G44" i="7"/>
  <c r="E44" i="7"/>
  <c r="D44" i="7"/>
  <c r="N43" i="7"/>
  <c r="L43" i="7"/>
  <c r="J43" i="7"/>
  <c r="B4" i="7"/>
  <c r="B3" i="7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C39" i="6"/>
  <c r="A101" i="6"/>
  <c r="B101" i="6"/>
  <c r="A102" i="6"/>
  <c r="B102" i="6"/>
  <c r="A103" i="6"/>
  <c r="B103" i="6"/>
  <c r="A104" i="6"/>
  <c r="B104" i="6"/>
  <c r="B105" i="6"/>
  <c r="A106" i="6"/>
  <c r="B106" i="6"/>
  <c r="A107" i="6"/>
  <c r="B107" i="6"/>
  <c r="A108" i="6"/>
  <c r="B108" i="6"/>
  <c r="A109" i="6"/>
  <c r="B109" i="6"/>
  <c r="A110" i="6"/>
  <c r="B110" i="6"/>
  <c r="A111" i="6"/>
  <c r="B111" i="6"/>
  <c r="A112" i="6"/>
  <c r="B112" i="6"/>
  <c r="A113" i="6"/>
  <c r="B113" i="6"/>
  <c r="A114" i="6"/>
  <c r="B114" i="6"/>
  <c r="A115" i="6"/>
  <c r="B115" i="6"/>
  <c r="A116" i="6"/>
  <c r="B116" i="6"/>
  <c r="A117" i="6"/>
  <c r="B117" i="6"/>
  <c r="A118" i="6"/>
  <c r="B118" i="6"/>
  <c r="A119" i="6"/>
  <c r="B119" i="6"/>
  <c r="A120" i="6"/>
  <c r="B120" i="6"/>
  <c r="A121" i="6"/>
  <c r="B121" i="6"/>
  <c r="A122" i="6"/>
  <c r="B122" i="6"/>
  <c r="A123" i="6"/>
  <c r="B123" i="6"/>
  <c r="A124" i="6"/>
  <c r="B124" i="6"/>
  <c r="A125" i="6"/>
  <c r="B125" i="6"/>
  <c r="A126" i="6"/>
  <c r="B126" i="6"/>
  <c r="A127" i="6"/>
  <c r="B127" i="6"/>
  <c r="A128" i="6"/>
  <c r="B128" i="6"/>
  <c r="A129" i="6"/>
  <c r="B129" i="6"/>
  <c r="A130" i="6"/>
  <c r="B130" i="6"/>
  <c r="A131" i="6"/>
  <c r="B131" i="6"/>
  <c r="A132" i="6"/>
  <c r="B132" i="6"/>
  <c r="A133" i="6"/>
  <c r="B133" i="6"/>
  <c r="A134" i="6"/>
  <c r="B134" i="6"/>
  <c r="A135" i="6"/>
  <c r="B135" i="6"/>
  <c r="A136" i="6"/>
  <c r="B136" i="6"/>
  <c r="A137" i="6"/>
  <c r="B137" i="6"/>
  <c r="A138" i="6"/>
  <c r="B138" i="6"/>
  <c r="A139" i="6"/>
  <c r="B139" i="6"/>
  <c r="A140" i="6"/>
  <c r="B140" i="6"/>
  <c r="A141" i="6"/>
  <c r="B141" i="6"/>
  <c r="A142" i="6"/>
  <c r="B142" i="6"/>
  <c r="A143" i="6"/>
  <c r="B143" i="6"/>
  <c r="A144" i="6"/>
  <c r="B144" i="6"/>
  <c r="A145" i="6"/>
  <c r="B145" i="6"/>
  <c r="A146" i="6"/>
  <c r="B146" i="6"/>
  <c r="A147" i="6"/>
  <c r="B147" i="6"/>
  <c r="A148" i="6"/>
  <c r="B148" i="6"/>
  <c r="A149" i="6"/>
  <c r="B149" i="6"/>
  <c r="A150" i="6"/>
  <c r="B150" i="6"/>
  <c r="A151" i="6"/>
  <c r="B151" i="6"/>
  <c r="A152" i="6"/>
  <c r="B152" i="6"/>
  <c r="A153" i="6"/>
  <c r="B153" i="6"/>
  <c r="A154" i="6"/>
  <c r="B154" i="6"/>
  <c r="A155" i="6"/>
  <c r="B155" i="6"/>
  <c r="A156" i="6"/>
  <c r="B156" i="6"/>
  <c r="A157" i="6"/>
  <c r="B157" i="6"/>
  <c r="B158" i="6"/>
  <c r="A158" i="6"/>
  <c r="N14" i="8" l="1"/>
  <c r="N13" i="8"/>
  <c r="N17" i="7"/>
  <c r="N22" i="7"/>
  <c r="N18" i="7"/>
  <c r="N15" i="8"/>
  <c r="N19" i="7"/>
  <c r="N7" i="8"/>
  <c r="N14" i="7"/>
  <c r="N15" i="7"/>
  <c r="N18" i="8"/>
  <c r="N10" i="7"/>
  <c r="N11" i="8"/>
  <c r="N16" i="8"/>
  <c r="J44" i="8"/>
  <c r="N10" i="8"/>
  <c r="N17" i="8"/>
  <c r="N12" i="8"/>
  <c r="N13" i="7"/>
  <c r="N12" i="7"/>
  <c r="N11" i="7"/>
  <c r="N8" i="7"/>
  <c r="N7" i="7"/>
  <c r="N6" i="7"/>
  <c r="N6" i="8"/>
  <c r="L44" i="8"/>
  <c r="L44" i="7"/>
  <c r="J44" i="7"/>
  <c r="C44" i="7"/>
  <c r="C44" i="8"/>
  <c r="N39" i="6"/>
  <c r="N44" i="8" l="1"/>
  <c r="G258" i="1" s="1"/>
  <c r="N44" i="7"/>
  <c r="G257" i="1" s="1"/>
  <c r="K17" i="2" l="1"/>
  <c r="H189" i="1" s="1"/>
  <c r="G182" i="1" l="1"/>
  <c r="N43" i="6" l="1"/>
  <c r="C12" i="6"/>
  <c r="N12" i="6" s="1"/>
  <c r="C7" i="6"/>
  <c r="N7" i="6" s="1"/>
  <c r="J30" i="11"/>
  <c r="J29" i="11"/>
  <c r="J25" i="11"/>
  <c r="J23" i="11"/>
  <c r="J21" i="11"/>
  <c r="J19" i="11"/>
  <c r="J17" i="11"/>
  <c r="J15" i="11"/>
  <c r="J13" i="11"/>
  <c r="J11" i="11"/>
  <c r="J9" i="11"/>
  <c r="E34" i="9"/>
  <c r="E28" i="9"/>
  <c r="E24" i="9"/>
  <c r="E15" i="9"/>
  <c r="E14" i="9"/>
  <c r="E13" i="9"/>
  <c r="E12" i="9"/>
  <c r="E10" i="9"/>
  <c r="E9" i="9"/>
  <c r="E8" i="9"/>
  <c r="E7" i="9"/>
  <c r="E6" i="9"/>
  <c r="E5" i="9"/>
  <c r="E4" i="9"/>
  <c r="D44" i="6"/>
  <c r="L43" i="6"/>
  <c r="J43" i="6"/>
  <c r="C42" i="6"/>
  <c r="N42" i="6" s="1"/>
  <c r="C38" i="6"/>
  <c r="N38" i="6" s="1"/>
  <c r="C37" i="6"/>
  <c r="N37" i="6" s="1"/>
  <c r="C36" i="6"/>
  <c r="N36" i="6" s="1"/>
  <c r="C35" i="6"/>
  <c r="N35" i="6" s="1"/>
  <c r="C32" i="6"/>
  <c r="N32" i="6" s="1"/>
  <c r="C31" i="6"/>
  <c r="N31" i="6" s="1"/>
  <c r="C29" i="6"/>
  <c r="N29" i="6" s="1"/>
  <c r="C25" i="6"/>
  <c r="N25" i="6" s="1"/>
  <c r="C24" i="6"/>
  <c r="N24" i="6" s="1"/>
  <c r="C23" i="6"/>
  <c r="N23" i="6" s="1"/>
  <c r="C22" i="6"/>
  <c r="N22" i="6" s="1"/>
  <c r="C21" i="6"/>
  <c r="N21" i="6" s="1"/>
  <c r="C18" i="6"/>
  <c r="N18" i="6" s="1"/>
  <c r="C15" i="6"/>
  <c r="N15" i="6" s="1"/>
  <c r="C14" i="6"/>
  <c r="N14" i="6" s="1"/>
  <c r="C13" i="6"/>
  <c r="N13" i="6" s="1"/>
  <c r="C11" i="6"/>
  <c r="N11" i="6" s="1"/>
  <c r="C9" i="6"/>
  <c r="N9" i="6" s="1"/>
  <c r="C6" i="6"/>
  <c r="C8" i="6"/>
  <c r="N8" i="6" s="1"/>
  <c r="J6" i="6"/>
  <c r="C9" i="2"/>
  <c r="C8" i="2"/>
  <c r="H195" i="1"/>
  <c r="H180" i="1"/>
  <c r="C19" i="6" l="1"/>
  <c r="N19" i="6" s="1"/>
  <c r="C26" i="6"/>
  <c r="N26" i="6" s="1"/>
  <c r="C40" i="6"/>
  <c r="N40" i="6" s="1"/>
  <c r="C41" i="6"/>
  <c r="N41" i="6" s="1"/>
  <c r="C30" i="6"/>
  <c r="N30" i="6" s="1"/>
  <c r="C34" i="6"/>
  <c r="N34" i="6" s="1"/>
  <c r="C20" i="6"/>
  <c r="N20" i="6" s="1"/>
  <c r="I44" i="6"/>
  <c r="E44" i="6"/>
  <c r="K44" i="6"/>
  <c r="H44" i="6"/>
  <c r="N6" i="6"/>
  <c r="C33" i="6"/>
  <c r="N33" i="6" s="1"/>
  <c r="M44" i="6"/>
  <c r="B3" i="6"/>
  <c r="C27" i="6"/>
  <c r="N27" i="6" s="1"/>
  <c r="C10" i="6"/>
  <c r="N10" i="6" s="1"/>
  <c r="C28" i="6"/>
  <c r="N28" i="6" s="1"/>
  <c r="B4" i="6"/>
  <c r="C17" i="6"/>
  <c r="N17" i="6" s="1"/>
  <c r="C16" i="6"/>
  <c r="N16" i="6" s="1"/>
  <c r="H265" i="1" l="1"/>
  <c r="L44" i="6"/>
  <c r="C44" i="6"/>
  <c r="G44" i="6"/>
  <c r="J44" i="6" l="1"/>
  <c r="N44" i="6"/>
  <c r="H223" i="1" l="1"/>
  <c r="H282" i="1" s="1"/>
  <c r="H283" i="1" s="1"/>
  <c r="G256" i="1"/>
  <c r="H256" i="1" s="1"/>
  <c r="H285" i="1" l="1"/>
  <c r="H252" i="1"/>
  <c r="H248" i="1" l="1"/>
  <c r="H279" i="1" s="1"/>
  <c r="G277" i="1" s="1"/>
</calcChain>
</file>

<file path=xl/sharedStrings.xml><?xml version="1.0" encoding="utf-8"?>
<sst xmlns="http://schemas.openxmlformats.org/spreadsheetml/2006/main" count="559" uniqueCount="304">
  <si>
    <t>Inhaltsverzeichnis:</t>
  </si>
  <si>
    <t>Haushalts - Wirtschaftsplan</t>
  </si>
  <si>
    <t>Einnahmen</t>
  </si>
  <si>
    <t xml:space="preserve"> </t>
  </si>
  <si>
    <t>Ausgaben</t>
  </si>
  <si>
    <t>Rücklage</t>
  </si>
  <si>
    <t>Anlagen</t>
  </si>
  <si>
    <t>Anmerkungen des Finanzreferenten:</t>
  </si>
  <si>
    <t xml:space="preserve">Der Haushaltsplan dient der Feststellung und Deckung des Finanzbedarfs, der zur </t>
  </si>
  <si>
    <t>Erfüllung der Aufgaben des AStA voraussichtlich notwendig ist. Er ist die Grundlage</t>
  </si>
  <si>
    <t>für die Haushalts- und Wirtschaftsführung.</t>
  </si>
  <si>
    <t xml:space="preserve">Die Grundsätze der Notwenigkeit, Sparsamkeit und Wirtschaftlichkeit sind zu </t>
  </si>
  <si>
    <t>berücksichtigen.</t>
  </si>
  <si>
    <t xml:space="preserve">Die einzelnen Titel sind gegenseitig deckungsfähig, sofern im Haushaltsplan nichts </t>
  </si>
  <si>
    <t>abweichendes vermerkt ist und gesetzliche Bestimmungen nicht dagegen sprechen.</t>
  </si>
  <si>
    <t>noch Mittel in Höhe von …null…Euro auf der Kostenstelle des AStA der</t>
  </si>
  <si>
    <t>Hochschule Furtwangen zur Verfügung.</t>
  </si>
  <si>
    <t>Es wird bemerkt, dass eine Beitragsanpassung nur dann geändert werden kann, sofern</t>
  </si>
  <si>
    <t xml:space="preserve">Bei grober Missachtung der Organisationssatzung, insbesondere bei wiederholten Fernbleiben </t>
  </si>
  <si>
    <t>von Gremiensitzungen durch Mitglieder, können Mittel bis zur Klärung des Sachverhaltes</t>
  </si>
  <si>
    <t>eingefroren werden.</t>
  </si>
  <si>
    <t>Furtwangen</t>
  </si>
  <si>
    <t>Finanzreferent</t>
  </si>
  <si>
    <t>Seite 2</t>
  </si>
  <si>
    <t>Vorbemerkung:</t>
  </si>
  <si>
    <t>Die Studierendenschaft ist eine rechtsfähige Körperschaft des öffentlichen Rechts</t>
  </si>
  <si>
    <t>und untersteht der Rechtsaufsicht des Rektorats der Hochschule Furtwangen.</t>
  </si>
  <si>
    <t>Sie verwaltet ihre Angelegenheiten im Rahmen der gesetzlichen Bestimmungen</t>
  </si>
  <si>
    <t>selbst. Zur Wahrnehmung der hochschulpolitischen, fachlichen und fachüber-</t>
  </si>
  <si>
    <t xml:space="preserve">greifenden sowie der sozialen, wirtschaftlichen und kulturellen Belange der </t>
  </si>
  <si>
    <t>Studierenden, Mitwirkung an den Aufgaben der Hochschulen nach den §§ 2 bis 7</t>
  </si>
  <si>
    <t>LHG, die Förderung der politischen Bildung und des staatsbürgerlichen Verant-</t>
  </si>
  <si>
    <t>wortungsbewusstseins der Studierenden, die Förderung der Gleichstellung und</t>
  </si>
  <si>
    <t>den Abbau von Benachteiligungen innerhalb der Studierendenschaft, die Förderung</t>
  </si>
  <si>
    <t>der sportlichen Aktivitäten der Studierenden, die Pflege der überregionalen und</t>
  </si>
  <si>
    <t>internationalen Studierendenbeziehungen, die Vertretung der Gesamtheit ihrer</t>
  </si>
  <si>
    <t>Mitglieder im Rahmen ihrer gesetzlichen Befugnisse erhebt der AStA gemäß §65a,</t>
  </si>
  <si>
    <t xml:space="preserve">Der Haushaltsplan und etwaige Nachträge werden unter Berücksichtigung des zur </t>
  </si>
  <si>
    <t xml:space="preserve">Erfüllung der Aufgaben notwendigen Bedarfs nach Vorgabe des Finanzreferenten </t>
  </si>
  <si>
    <t>für ein Haushaltsjahr aufgestellt und vom Studierendenparlament festgestellt.</t>
  </si>
  <si>
    <t>Er bildet die Grundlage der Verwaltung aller Einnahmen und Ausgaben, für die Buch-</t>
  </si>
  <si>
    <t>führung und Rechnungslegung bei der Aufstellung und Ausführung des Haushaltes</t>
  </si>
  <si>
    <t>gelten die Grundsätze der Notwendigkeit, Wirtschaftlichkeit und Sparsamkeit.</t>
  </si>
  <si>
    <t>Einnahmen und Ausgaben sind getrennt voneinander aufzustellen. Für den gleichen</t>
  </si>
  <si>
    <t xml:space="preserve">Einzelzweck dürfen Mittel nicht an verschiedenen Stellen des Haushaltsplans </t>
  </si>
  <si>
    <t>veranschlagt werden. Der Haushaltsplan hat in Einnahmen und Ausgaben ausge-</t>
  </si>
  <si>
    <t>glichen zu sein. (vgl. § 1 Grundsätze FO).</t>
  </si>
  <si>
    <t>Seite 3</t>
  </si>
  <si>
    <t>KSt</t>
  </si>
  <si>
    <t>Haushaltsplan der VSt Hochschule Furtwangen</t>
  </si>
  <si>
    <t>Zweckbestimmung</t>
  </si>
  <si>
    <t>Etat Einzeln</t>
  </si>
  <si>
    <t>Etat Gesamt</t>
  </si>
  <si>
    <t>Studierendenbeiträge (Stud. Zahl geschätzt)</t>
  </si>
  <si>
    <t>Anm.:</t>
  </si>
  <si>
    <t xml:space="preserve">Die Beiträge werden von der Hochschule </t>
  </si>
  <si>
    <t>Furtwangen entgegengenommen und an die VSt</t>
  </si>
  <si>
    <t>weitergeleitet.</t>
  </si>
  <si>
    <t>Anlage E 1</t>
  </si>
  <si>
    <t>wirtschaftliche Betätigung</t>
  </si>
  <si>
    <t>20-29</t>
  </si>
  <si>
    <t>Fuwa</t>
  </si>
  <si>
    <t>30-32</t>
  </si>
  <si>
    <t>VS</t>
  </si>
  <si>
    <t xml:space="preserve">Anm.: </t>
  </si>
  <si>
    <t xml:space="preserve">Die Einnahmen sind kostendeckend </t>
  </si>
  <si>
    <t xml:space="preserve">geplant. Etwaige Mehreinnahmen stehen </t>
  </si>
  <si>
    <t xml:space="preserve">für Mehrausgaben zur Verfügung. Sie </t>
  </si>
  <si>
    <t xml:space="preserve">können dem folgenden Haushaltsjahr </t>
  </si>
  <si>
    <t>übertragen werden.</t>
  </si>
  <si>
    <t>Sonstiges</t>
  </si>
  <si>
    <t>Zinserträge</t>
  </si>
  <si>
    <t>Summe Einnahmen</t>
  </si>
  <si>
    <t>Seite 4</t>
  </si>
  <si>
    <t>Personalausgaben</t>
  </si>
  <si>
    <t>AStA Festangestellter 1,0 Stelle (E8, TV-L)</t>
  </si>
  <si>
    <t>Reisekosten</t>
  </si>
  <si>
    <t xml:space="preserve">Die Stelle ist unbefristet </t>
  </si>
  <si>
    <t>Sächliche Verwaltungsausgaben</t>
  </si>
  <si>
    <t>Verwaltung</t>
  </si>
  <si>
    <t>Anlage 1</t>
  </si>
  <si>
    <t>Anlage 2</t>
  </si>
  <si>
    <t>Anlage 3</t>
  </si>
  <si>
    <t>Referate</t>
  </si>
  <si>
    <t>Anlage 4</t>
  </si>
  <si>
    <t>Anlage 5</t>
  </si>
  <si>
    <t>Anlage 6</t>
  </si>
  <si>
    <t>VSt allgemein</t>
  </si>
  <si>
    <t>Anlage 7</t>
  </si>
  <si>
    <t>Investitionen</t>
  </si>
  <si>
    <t>AStA</t>
  </si>
  <si>
    <t>Anlage 8</t>
  </si>
  <si>
    <t>Anlage 9</t>
  </si>
  <si>
    <t>Anlage 10</t>
  </si>
  <si>
    <t>Anlage 11</t>
  </si>
  <si>
    <t>Anlage 12</t>
  </si>
  <si>
    <t>Summe Ausgaben</t>
  </si>
  <si>
    <t>Kontostand</t>
  </si>
  <si>
    <t>aktueller Kontostand</t>
  </si>
  <si>
    <t xml:space="preserve">A1 A2 A3      </t>
  </si>
  <si>
    <t xml:space="preserve">A4 A5 A6    </t>
  </si>
  <si>
    <t xml:space="preserve">A7                  </t>
  </si>
  <si>
    <t>A8 A9 A10</t>
  </si>
  <si>
    <t>A11 A12 A13</t>
  </si>
  <si>
    <t xml:space="preserve">Personal      </t>
  </si>
  <si>
    <t>zu erwartender Überschuss</t>
  </si>
  <si>
    <t>Verwaltung AStA</t>
  </si>
  <si>
    <t>Anlage A 1</t>
  </si>
  <si>
    <t>Reinigung</t>
  </si>
  <si>
    <t>Reinigungsmittel, Besen, Tücher usw.</t>
  </si>
  <si>
    <t>Magazinentnahmen</t>
  </si>
  <si>
    <t>Beiträge</t>
  </si>
  <si>
    <t>Startgeld Hochschulsp.</t>
  </si>
  <si>
    <t>adh Startgelder</t>
  </si>
  <si>
    <t>Rep./Instandhaltung</t>
  </si>
  <si>
    <t>AStA Inventar, Spülmaschinen etc.</t>
  </si>
  <si>
    <t>Repräsentation</t>
  </si>
  <si>
    <t>Bewirtung</t>
  </si>
  <si>
    <t>Taschen packen, Ersti-Begrüßung, Ersti-Frühstück</t>
  </si>
  <si>
    <t>Hütten, Einkauf etc.</t>
  </si>
  <si>
    <t>Büromaterial</t>
  </si>
  <si>
    <t>Büromaterial, Druckerpapier</t>
  </si>
  <si>
    <t>Verbrauchsmaterial</t>
  </si>
  <si>
    <t>Plakate</t>
  </si>
  <si>
    <t>Dekoration</t>
  </si>
  <si>
    <t>Raumausstattung</t>
  </si>
  <si>
    <t>Veranstaltungen</t>
  </si>
  <si>
    <t>2xTeambuilding, Asten Connected, Helferfest</t>
  </si>
  <si>
    <t>sonst. Betriebsbedarf</t>
  </si>
  <si>
    <t>TD,Rektorat Dienstleist.</t>
  </si>
  <si>
    <t>Summe</t>
  </si>
  <si>
    <t xml:space="preserve">Alle Positionen sind gegenseitig deckungsfähig </t>
  </si>
  <si>
    <t>Anlage A 2</t>
  </si>
  <si>
    <t>Schwenningen</t>
  </si>
  <si>
    <t>Drucker</t>
  </si>
  <si>
    <t>Anlage A 3</t>
  </si>
  <si>
    <t>Tuttlingen</t>
  </si>
  <si>
    <t>Büromaterial, Druckerpapier, Toner</t>
  </si>
  <si>
    <t>FUWA</t>
  </si>
  <si>
    <t>Anz.</t>
  </si>
  <si>
    <t>Aktiv</t>
  </si>
  <si>
    <t>Budget</t>
  </si>
  <si>
    <t>Fahrgeld</t>
  </si>
  <si>
    <t>Eintritt</t>
  </si>
  <si>
    <t>Sport</t>
  </si>
  <si>
    <t>wo</t>
  </si>
  <si>
    <t>Ort</t>
  </si>
  <si>
    <t>KM</t>
  </si>
  <si>
    <t>Preis</t>
  </si>
  <si>
    <t>Kosten</t>
  </si>
  <si>
    <t>Freizeit</t>
  </si>
  <si>
    <t>pauschal</t>
  </si>
  <si>
    <t>sonstiges</t>
  </si>
  <si>
    <t>Entf.</t>
  </si>
  <si>
    <t>TN</t>
  </si>
  <si>
    <t>Tage</t>
  </si>
  <si>
    <t>Einzel</t>
  </si>
  <si>
    <t>Halle</t>
  </si>
  <si>
    <t>Aikido</t>
  </si>
  <si>
    <t>Anime</t>
  </si>
  <si>
    <t>Badminton</t>
  </si>
  <si>
    <t>Basketball</t>
  </si>
  <si>
    <t>Bouldern</t>
  </si>
  <si>
    <t>Chor</t>
  </si>
  <si>
    <t>Fighting Games</t>
  </si>
  <si>
    <t>Fußball</t>
  </si>
  <si>
    <t>Indoor Soccer</t>
  </si>
  <si>
    <t>Kino</t>
  </si>
  <si>
    <t>Klettern</t>
  </si>
  <si>
    <t>Manga</t>
  </si>
  <si>
    <t>Schwimmen</t>
  </si>
  <si>
    <t>Spiele</t>
  </si>
  <si>
    <t>Tanzen</t>
  </si>
  <si>
    <t>blocwald</t>
  </si>
  <si>
    <t>Rottweil</t>
  </si>
  <si>
    <t>Yoga</t>
  </si>
  <si>
    <t>TUT</t>
  </si>
  <si>
    <t>VSt</t>
  </si>
  <si>
    <t>allgemein</t>
  </si>
  <si>
    <t>Anlage A 7</t>
  </si>
  <si>
    <t>Versicherungen</t>
  </si>
  <si>
    <t>Hosting</t>
  </si>
  <si>
    <t>Rechts und Beratungskosten</t>
  </si>
  <si>
    <t>Buchführungskosten</t>
  </si>
  <si>
    <t>Kino-Lizenz</t>
  </si>
  <si>
    <t>VSt-Mitglieder  Sitzungen</t>
  </si>
  <si>
    <t>VS-S</t>
  </si>
  <si>
    <t>Werbemaßnahmen</t>
  </si>
  <si>
    <t>Online-Wahl</t>
  </si>
  <si>
    <t>Anlage A 8</t>
  </si>
  <si>
    <t>Alte Cafete</t>
  </si>
  <si>
    <t>Technik</t>
  </si>
  <si>
    <t>Teambuilding</t>
  </si>
  <si>
    <t>Ersti Begrüßung</t>
  </si>
  <si>
    <t>Wahlen</t>
  </si>
  <si>
    <t>Lightsaber Combat</t>
  </si>
  <si>
    <t>Nachhaltigkeit</t>
  </si>
  <si>
    <t>Yu-Gi-Oh!</t>
  </si>
  <si>
    <t>Darts</t>
  </si>
  <si>
    <t>Wasserpong</t>
  </si>
  <si>
    <t>Karaoke</t>
  </si>
  <si>
    <t>Billard</t>
  </si>
  <si>
    <t>Theater</t>
  </si>
  <si>
    <t>AG Server</t>
  </si>
  <si>
    <t xml:space="preserve">bereits im Mai des Vorjahres ein Haushaltsplan besteht. </t>
  </si>
  <si>
    <t xml:space="preserve">Es ist beabsichtigt, den Haushaltsplan 2024 so rechtzeitig zu erstellen, sodass die </t>
  </si>
  <si>
    <t>Der AStA geht derzeit von durchschnittlich 4.600 Studierenden aus.</t>
  </si>
  <si>
    <t>Campus Furtwangen</t>
  </si>
  <si>
    <t>Campus Schwenningen</t>
  </si>
  <si>
    <t>Campus Tuttlingen</t>
  </si>
  <si>
    <t>Volleyball</t>
  </si>
  <si>
    <t>Beachvolleyball</t>
  </si>
  <si>
    <t>Spikeball</t>
  </si>
  <si>
    <t>Big Band</t>
  </si>
  <si>
    <t xml:space="preserve">Veranstaltungen </t>
  </si>
  <si>
    <t>Hütten (mit Erstis), TD-Frühstück, Eiszeit, Nikolaus</t>
  </si>
  <si>
    <t>2xTeambuilding (Asta intern), Asten Connected, Helferfest</t>
  </si>
  <si>
    <t>Anlage A10</t>
  </si>
  <si>
    <t>Die Erstellung des HH-Planes erfolgte unter Mitwirkung der Campus Finanzreferenten</t>
  </si>
  <si>
    <t>Fu</t>
  </si>
  <si>
    <t>Investition</t>
  </si>
  <si>
    <t xml:space="preserve">BE  </t>
  </si>
  <si>
    <t>Stud</t>
  </si>
  <si>
    <t>Fachschaften</t>
  </si>
  <si>
    <t>Jugendherbege</t>
  </si>
  <si>
    <t>Intenet telefon</t>
  </si>
  <si>
    <t xml:space="preserve">TD Dienstleistungen </t>
  </si>
  <si>
    <t>Es wird mit dem aktuellen Studierendenschaftsbeitrag von 19,00 € pro</t>
  </si>
  <si>
    <t xml:space="preserve">Die Hochschule Furtwangen stellt für das Jahr 2025 </t>
  </si>
  <si>
    <t>Beiträge zum SoSe 2025 angepasst werden können.</t>
  </si>
  <si>
    <t>Jan Schöbel</t>
  </si>
  <si>
    <t>Lucia Littmann / Charlotte Reneé Larenz</t>
  </si>
  <si>
    <t>Bora Lüleci</t>
  </si>
  <si>
    <t>gez. Damian Geiger</t>
  </si>
  <si>
    <t>Beiträge SoSe 2025</t>
  </si>
  <si>
    <t>Beiträge WiSe 2025</t>
  </si>
  <si>
    <t>Sp</t>
  </si>
  <si>
    <t>Fz</t>
  </si>
  <si>
    <t>Fahrrad</t>
  </si>
  <si>
    <t>Film &amp; Fernsehen</t>
  </si>
  <si>
    <t>Inliner/Schlittschuh</t>
  </si>
  <si>
    <t>Minecraft</t>
  </si>
  <si>
    <t>Musik</t>
  </si>
  <si>
    <t>Parkour&amp;Freerunning</t>
  </si>
  <si>
    <t>Pen &amp; Paper</t>
  </si>
  <si>
    <t>Sauna</t>
  </si>
  <si>
    <t>UnFUG</t>
  </si>
  <si>
    <t>neu</t>
  </si>
  <si>
    <t>Bouldern Blocwald</t>
  </si>
  <si>
    <t>Kajak</t>
  </si>
  <si>
    <t>Schlittschuh</t>
  </si>
  <si>
    <t>Tischtennis</t>
  </si>
  <si>
    <t>B,G &amp; S</t>
  </si>
  <si>
    <t>Hochschulbibelkreis</t>
  </si>
  <si>
    <t>Jahr</t>
  </si>
  <si>
    <t>Injoy</t>
  </si>
  <si>
    <t>Soc Halle</t>
  </si>
  <si>
    <t>Eishalle</t>
  </si>
  <si>
    <t xml:space="preserve">K5 </t>
  </si>
  <si>
    <t>Solemar</t>
  </si>
  <si>
    <t>Bad D</t>
  </si>
  <si>
    <t>H-Bad</t>
  </si>
  <si>
    <t>St.G</t>
  </si>
  <si>
    <t>Alleenh.</t>
  </si>
  <si>
    <t>Platz</t>
  </si>
  <si>
    <t>AStA Büro</t>
  </si>
  <si>
    <t>Anlage A9</t>
  </si>
  <si>
    <t>Bühnenelemente</t>
  </si>
  <si>
    <t>Anlage A7</t>
  </si>
  <si>
    <t>9 Personen</t>
  </si>
  <si>
    <t>Marketing</t>
  </si>
  <si>
    <t>neuer Mitarbeiter Übergangszeit</t>
  </si>
  <si>
    <t>AStA Angestellter</t>
  </si>
  <si>
    <t>Anlage 14</t>
  </si>
  <si>
    <t>Computer, Silenc &amp; Applications</t>
  </si>
  <si>
    <t>CSA</t>
  </si>
  <si>
    <t>Engineering &amp; Technology</t>
  </si>
  <si>
    <t>ET</t>
  </si>
  <si>
    <t>Health, Medical &amp; Life Sciences</t>
  </si>
  <si>
    <t>HML</t>
  </si>
  <si>
    <t>Media, Design &amp; Business</t>
  </si>
  <si>
    <t xml:space="preserve">Anlage 13 </t>
  </si>
  <si>
    <t xml:space="preserve">Anlage A11 </t>
  </si>
  <si>
    <t>E-Begrüßung</t>
  </si>
  <si>
    <t>Rest</t>
  </si>
  <si>
    <t>Verteilung</t>
  </si>
  <si>
    <t>PC</t>
  </si>
  <si>
    <t>Monitore</t>
  </si>
  <si>
    <t>Konsolenzubehör</t>
  </si>
  <si>
    <t>Fachschaft CSA</t>
  </si>
  <si>
    <t>Fachschaft ET</t>
  </si>
  <si>
    <t>Fachschaft HML</t>
  </si>
  <si>
    <t>Fachschaft MDB</t>
  </si>
  <si>
    <t>SoSe</t>
  </si>
  <si>
    <t>WiSe</t>
  </si>
  <si>
    <t>voraussichtlicher Überschuss aus 2024</t>
  </si>
  <si>
    <t>Polos</t>
  </si>
  <si>
    <t>Kühlschrank</t>
  </si>
  <si>
    <t>Der Haushaltsplan gilt für das Jahr 2025</t>
  </si>
  <si>
    <t>Studierendem und Semester im SS25 und 30,00 € im WS25/26 kalkuliert.</t>
  </si>
  <si>
    <t>Studierendenschaftsbeitrag von 30 Euro pro Semester und Studierenden.</t>
  </si>
  <si>
    <t>Abs. 5, Sätze 2-5 LHG und § 3 der Beitragsordnung (BO) ab dem WiSe 2025/26 einen</t>
  </si>
  <si>
    <t>Eventmanagment</t>
  </si>
  <si>
    <t>Pavallion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</si>
</sst>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&quot; €&quot;"/>
    <numFmt numFmtId="165" formatCode="#,##0.00&quot; €&quot;;[Red]\-#,##0.00&quot; €&quot;"/>
    <numFmt numFmtId="166" formatCode="#,##0.00\ [$€-407];[Red]\-#,##0.00\ [$€-407]"/>
    <numFmt numFmtId="167" formatCode="#,##0.00\ _€"/>
    <numFmt numFmtId="168" formatCode="#,##0&quot; €&quot;;[Red]\-#,##0&quot; €&quot;"/>
    <numFmt numFmtId="169" formatCode="#,##0.00\ &quot;€&quot;"/>
    <numFmt numFmtId="170" formatCode="#,##0.00_ ;[Red]\-#,##0.00\ "/>
  </numFmts>
  <fonts count="1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i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u/>
      <sz val="11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24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8"/>
      <name val="Calibri"/>
      <family val="2"/>
      <charset val="1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4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8EB4E3"/>
        <bgColor rgb="FF9999FF"/>
      </patternFill>
    </fill>
    <fill>
      <patternFill patternType="solid">
        <fgColor rgb="FFC3D69B"/>
        <bgColor rgb="FFD7E4BD"/>
      </patternFill>
    </fill>
    <fill>
      <patternFill patternType="solid">
        <fgColor rgb="FFD99694"/>
        <bgColor rgb="FFE6B9B8"/>
      </patternFill>
    </fill>
    <fill>
      <patternFill patternType="solid">
        <fgColor rgb="FFFFC000"/>
        <bgColor rgb="FFFF9900"/>
      </patternFill>
    </fill>
    <fill>
      <patternFill patternType="solid">
        <fgColor rgb="FF00B0F0"/>
        <bgColor rgb="FF33CCCC"/>
      </patternFill>
    </fill>
    <fill>
      <patternFill patternType="solid">
        <fgColor rgb="FFD7E4BD"/>
        <bgColor rgb="FFD9EAD3"/>
      </patternFill>
    </fill>
    <fill>
      <patternFill patternType="solid">
        <fgColor rgb="FFFCD5B5"/>
        <bgColor rgb="FFD7E4BD"/>
      </patternFill>
    </fill>
    <fill>
      <patternFill patternType="solid">
        <fgColor rgb="FFFFFF00"/>
        <bgColor rgb="FFFFFF00"/>
      </patternFill>
    </fill>
    <fill>
      <patternFill patternType="solid">
        <fgColor rgb="FFE6B9B8"/>
        <bgColor rgb="FFFCD5B5"/>
      </patternFill>
    </fill>
    <fill>
      <patternFill patternType="solid">
        <fgColor rgb="FFD9EAD3"/>
        <bgColor rgb="FFD7E4BD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theme="0" tint="-0.1499984740745262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9" tint="0.59999389629810485"/>
        <bgColor rgb="FFD9EAD3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Protection="1">
      <protection locked="0"/>
    </xf>
    <xf numFmtId="164" fontId="0" fillId="0" borderId="0" xfId="0" applyNumberFormat="1"/>
    <xf numFmtId="164" fontId="1" fillId="0" borderId="0" xfId="0" applyNumberFormat="1" applyFont="1"/>
    <xf numFmtId="164" fontId="1" fillId="0" borderId="0" xfId="0" applyNumberFormat="1" applyFo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3" fillId="2" borderId="0" xfId="0" applyFont="1" applyFill="1"/>
    <xf numFmtId="0" fontId="5" fillId="0" borderId="0" xfId="0" applyFont="1"/>
    <xf numFmtId="164" fontId="5" fillId="0" borderId="0" xfId="0" applyNumberFormat="1" applyFont="1"/>
    <xf numFmtId="164" fontId="5" fillId="0" borderId="0" xfId="0" applyNumberFormat="1" applyFont="1" applyProtection="1">
      <protection locked="0"/>
    </xf>
    <xf numFmtId="0" fontId="0" fillId="3" borderId="0" xfId="0" applyFill="1"/>
    <xf numFmtId="0" fontId="0" fillId="4" borderId="0" xfId="0" applyFill="1"/>
    <xf numFmtId="0" fontId="0" fillId="5" borderId="0" xfId="0" applyFill="1"/>
    <xf numFmtId="164" fontId="1" fillId="0" borderId="0" xfId="0" applyNumberFormat="1" applyFont="1" applyAlignment="1" applyProtection="1">
      <alignment horizontal="right"/>
      <protection locked="0"/>
    </xf>
    <xf numFmtId="0" fontId="0" fillId="6" borderId="0" xfId="0" applyFill="1"/>
    <xf numFmtId="0" fontId="0" fillId="7" borderId="0" xfId="0" applyFill="1"/>
    <xf numFmtId="164" fontId="2" fillId="0" borderId="0" xfId="0" applyNumberFormat="1" applyFont="1"/>
    <xf numFmtId="0" fontId="1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164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0" fillId="0" borderId="0" xfId="0" applyNumberFormat="1"/>
    <xf numFmtId="14" fontId="0" fillId="0" borderId="0" xfId="0" applyNumberFormat="1"/>
    <xf numFmtId="166" fontId="0" fillId="0" borderId="0" xfId="0" applyNumberFormat="1"/>
    <xf numFmtId="2" fontId="0" fillId="0" borderId="0" xfId="0" applyNumberFormat="1"/>
    <xf numFmtId="164" fontId="0" fillId="8" borderId="0" xfId="0" applyNumberFormat="1" applyFill="1" applyProtection="1">
      <protection locked="0"/>
    </xf>
    <xf numFmtId="0" fontId="0" fillId="8" borderId="0" xfId="0" applyFill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2" fontId="1" fillId="0" borderId="0" xfId="0" applyNumberFormat="1" applyFont="1"/>
    <xf numFmtId="2" fontId="0" fillId="8" borderId="0" xfId="0" applyNumberForma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/>
    </xf>
    <xf numFmtId="4" fontId="1" fillId="0" borderId="0" xfId="0" applyNumberFormat="1" applyFont="1"/>
    <xf numFmtId="0" fontId="0" fillId="0" borderId="4" xfId="0" applyBorder="1"/>
    <xf numFmtId="4" fontId="1" fillId="0" borderId="5" xfId="0" applyNumberFormat="1" applyFont="1" applyBorder="1"/>
    <xf numFmtId="0" fontId="0" fillId="0" borderId="0" xfId="0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1" fontId="0" fillId="0" borderId="8" xfId="0" applyNumberFormat="1" applyBorder="1" applyAlignment="1">
      <alignment horizontal="center"/>
    </xf>
    <xf numFmtId="4" fontId="1" fillId="0" borderId="9" xfId="0" applyNumberFormat="1" applyFont="1" applyBorder="1" applyAlignment="1">
      <alignment horizontal="center"/>
    </xf>
    <xf numFmtId="4" fontId="0" fillId="9" borderId="0" xfId="0" applyNumberFormat="1" applyFill="1"/>
    <xf numFmtId="4" fontId="0" fillId="9" borderId="7" xfId="0" applyNumberFormat="1" applyFill="1" applyBorder="1" applyAlignment="1">
      <alignment horizontal="center"/>
    </xf>
    <xf numFmtId="4" fontId="0" fillId="9" borderId="5" xfId="0" applyNumberFormat="1" applyFill="1" applyBorder="1" applyAlignment="1">
      <alignment horizontal="center"/>
    </xf>
    <xf numFmtId="4" fontId="0" fillId="9" borderId="3" xfId="0" applyNumberFormat="1" applyFill="1" applyBorder="1"/>
    <xf numFmtId="4" fontId="0" fillId="9" borderId="3" xfId="0" applyNumberFormat="1" applyFill="1" applyBorder="1" applyAlignment="1">
      <alignment horizontal="center" vertical="center"/>
    </xf>
    <xf numFmtId="1" fontId="0" fillId="9" borderId="3" xfId="0" applyNumberFormat="1" applyFill="1" applyBorder="1" applyAlignment="1">
      <alignment horizontal="center"/>
    </xf>
    <xf numFmtId="4" fontId="1" fillId="9" borderId="3" xfId="0" applyNumberFormat="1" applyFont="1" applyFill="1" applyBorder="1"/>
    <xf numFmtId="4" fontId="0" fillId="9" borderId="7" xfId="0" applyNumberFormat="1" applyFill="1" applyBorder="1"/>
    <xf numFmtId="4" fontId="1" fillId="9" borderId="5" xfId="0" applyNumberFormat="1" applyFont="1" applyFill="1" applyBorder="1"/>
    <xf numFmtId="4" fontId="0" fillId="9" borderId="5" xfId="0" applyNumberFormat="1" applyFill="1" applyBorder="1"/>
    <xf numFmtId="4" fontId="0" fillId="0" borderId="0" xfId="0" applyNumberFormat="1" applyAlignment="1">
      <alignment vertical="center"/>
    </xf>
    <xf numFmtId="4" fontId="1" fillId="0" borderId="7" xfId="0" applyNumberFormat="1" applyFont="1" applyBorder="1"/>
    <xf numFmtId="4" fontId="0" fillId="0" borderId="7" xfId="0" applyNumberFormat="1" applyBorder="1"/>
    <xf numFmtId="1" fontId="0" fillId="0" borderId="7" xfId="0" applyNumberFormat="1" applyBorder="1" applyAlignment="1">
      <alignment horizontal="center"/>
    </xf>
    <xf numFmtId="4" fontId="1" fillId="0" borderId="6" xfId="0" applyNumberFormat="1" applyFont="1" applyBorder="1"/>
    <xf numFmtId="4" fontId="1" fillId="0" borderId="6" xfId="0" applyNumberFormat="1" applyFont="1" applyBorder="1" applyAlignment="1">
      <alignment vertical="center"/>
    </xf>
    <xf numFmtId="4" fontId="0" fillId="0" borderId="5" xfId="0" applyNumberFormat="1" applyBorder="1" applyAlignment="1">
      <alignment vertical="center"/>
    </xf>
    <xf numFmtId="4" fontId="0" fillId="9" borderId="8" xfId="0" applyNumberFormat="1" applyFill="1" applyBorder="1"/>
    <xf numFmtId="4" fontId="0" fillId="9" borderId="9" xfId="0" applyNumberFormat="1" applyFill="1" applyBorder="1" applyAlignment="1">
      <alignment horizontal="center" vertical="center"/>
    </xf>
    <xf numFmtId="4" fontId="1" fillId="9" borderId="10" xfId="0" applyNumberFormat="1" applyFont="1" applyFill="1" applyBorder="1"/>
    <xf numFmtId="4" fontId="1" fillId="9" borderId="9" xfId="0" applyNumberFormat="1" applyFont="1" applyFill="1" applyBorder="1"/>
    <xf numFmtId="4" fontId="0" fillId="9" borderId="10" xfId="0" applyNumberFormat="1" applyFill="1" applyBorder="1"/>
    <xf numFmtId="4" fontId="0" fillId="9" borderId="4" xfId="0" applyNumberFormat="1" applyFill="1" applyBorder="1" applyAlignment="1">
      <alignment horizontal="center" vertical="center"/>
    </xf>
    <xf numFmtId="1" fontId="0" fillId="9" borderId="4" xfId="0" applyNumberFormat="1" applyFill="1" applyBorder="1" applyAlignment="1">
      <alignment horizontal="center"/>
    </xf>
    <xf numFmtId="4" fontId="1" fillId="9" borderId="4" xfId="0" applyNumberFormat="1" applyFont="1" applyFill="1" applyBorder="1"/>
    <xf numFmtId="4" fontId="0" fillId="9" borderId="4" xfId="0" applyNumberFormat="1" applyFill="1" applyBorder="1"/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4" fontId="1" fillId="9" borderId="6" xfId="0" applyNumberFormat="1" applyFont="1" applyFill="1" applyBorder="1"/>
    <xf numFmtId="2" fontId="1" fillId="0" borderId="0" xfId="0" applyNumberFormat="1" applyFont="1" applyAlignment="1">
      <alignment vertical="center"/>
    </xf>
    <xf numFmtId="2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2" fontId="1" fillId="0" borderId="0" xfId="0" applyNumberFormat="1" applyFont="1" applyAlignment="1" applyProtection="1">
      <alignment horizontal="center"/>
      <protection locked="0"/>
    </xf>
    <xf numFmtId="2" fontId="1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>
      <alignment horizontal="center" vertical="center"/>
    </xf>
    <xf numFmtId="0" fontId="0" fillId="12" borderId="0" xfId="0" applyFill="1"/>
    <xf numFmtId="167" fontId="0" fillId="0" borderId="0" xfId="0" applyNumberFormat="1" applyProtection="1">
      <protection locked="0"/>
    </xf>
    <xf numFmtId="167" fontId="0" fillId="0" borderId="0" xfId="0" applyNumberFormat="1"/>
    <xf numFmtId="0" fontId="11" fillId="0" borderId="0" xfId="0" applyFont="1" applyAlignment="1">
      <alignment wrapText="1"/>
    </xf>
    <xf numFmtId="168" fontId="11" fillId="0" borderId="0" xfId="0" applyNumberFormat="1" applyFont="1" applyAlignment="1">
      <alignment horizontal="right" wrapText="1"/>
    </xf>
    <xf numFmtId="4" fontId="0" fillId="0" borderId="14" xfId="0" applyNumberFormat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169" fontId="0" fillId="8" borderId="0" xfId="0" applyNumberFormat="1" applyFill="1" applyProtection="1">
      <protection locked="0"/>
    </xf>
    <xf numFmtId="169" fontId="0" fillId="0" borderId="0" xfId="0" applyNumberFormat="1"/>
    <xf numFmtId="0" fontId="9" fillId="0" borderId="1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14" borderId="0" xfId="0" applyFill="1"/>
    <xf numFmtId="14" fontId="0" fillId="0" borderId="0" xfId="0" applyNumberFormat="1" applyProtection="1">
      <protection locked="0"/>
    </xf>
    <xf numFmtId="170" fontId="0" fillId="0" borderId="0" xfId="0" applyNumberFormat="1" applyProtection="1"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70" fontId="0" fillId="0" borderId="3" xfId="0" applyNumberFormat="1" applyBorder="1" applyProtection="1">
      <protection locked="0"/>
    </xf>
    <xf numFmtId="170" fontId="0" fillId="0" borderId="6" xfId="0" applyNumberFormat="1" applyBorder="1" applyProtection="1">
      <protection locked="0"/>
    </xf>
    <xf numFmtId="170" fontId="0" fillId="0" borderId="4" xfId="0" applyNumberFormat="1" applyBorder="1" applyProtection="1">
      <protection locked="0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center"/>
      <protection locked="0"/>
    </xf>
    <xf numFmtId="4" fontId="13" fillId="0" borderId="0" xfId="0" applyNumberFormat="1" applyFont="1" applyAlignment="1" applyProtection="1">
      <alignment horizontal="center"/>
      <protection locked="0"/>
    </xf>
    <xf numFmtId="2" fontId="0" fillId="16" borderId="0" xfId="0" applyNumberFormat="1" applyFill="1"/>
    <xf numFmtId="0" fontId="0" fillId="8" borderId="0" xfId="0" applyFill="1" applyAlignment="1" applyProtection="1">
      <alignment horizontal="left"/>
      <protection locked="0"/>
    </xf>
    <xf numFmtId="2" fontId="0" fillId="8" borderId="0" xfId="0" applyNumberFormat="1" applyFill="1" applyAlignment="1" applyProtection="1">
      <alignment horizontal="left"/>
      <protection locked="0"/>
    </xf>
    <xf numFmtId="0" fontId="14" fillId="17" borderId="0" xfId="0" applyFont="1" applyFill="1" applyAlignment="1">
      <alignment horizontal="left" vertical="center"/>
    </xf>
    <xf numFmtId="0" fontId="14" fillId="17" borderId="0" xfId="0" applyFont="1" applyFill="1" applyAlignment="1">
      <alignment horizontal="left"/>
    </xf>
    <xf numFmtId="4" fontId="0" fillId="18" borderId="0" xfId="0" applyNumberFormat="1" applyFill="1" applyAlignment="1">
      <alignment vertical="center"/>
    </xf>
    <xf numFmtId="1" fontId="0" fillId="14" borderId="7" xfId="0" applyNumberFormat="1" applyFill="1" applyBorder="1" applyAlignment="1">
      <alignment horizontal="center"/>
    </xf>
    <xf numFmtId="0" fontId="14" fillId="19" borderId="0" xfId="0" applyFont="1" applyFill="1" applyAlignment="1">
      <alignment horizontal="left" vertical="center"/>
    </xf>
    <xf numFmtId="0" fontId="14" fillId="19" borderId="0" xfId="0" applyFont="1" applyFill="1" applyAlignment="1">
      <alignment horizontal="left"/>
    </xf>
    <xf numFmtId="4" fontId="0" fillId="14" borderId="0" xfId="0" applyNumberFormat="1" applyFill="1" applyAlignment="1">
      <alignment vertical="center"/>
    </xf>
    <xf numFmtId="4" fontId="0" fillId="14" borderId="5" xfId="0" applyNumberFormat="1" applyFill="1" applyBorder="1"/>
    <xf numFmtId="4" fontId="0" fillId="14" borderId="7" xfId="0" applyNumberFormat="1" applyFill="1" applyBorder="1"/>
    <xf numFmtId="4" fontId="0" fillId="20" borderId="7" xfId="0" applyNumberFormat="1" applyFill="1" applyBorder="1"/>
    <xf numFmtId="1" fontId="0" fillId="13" borderId="7" xfId="0" applyNumberFormat="1" applyFill="1" applyBorder="1" applyAlignment="1">
      <alignment horizontal="center"/>
    </xf>
    <xf numFmtId="4" fontId="0" fillId="13" borderId="7" xfId="0" applyNumberFormat="1" applyFill="1" applyBorder="1"/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1" fontId="0" fillId="0" borderId="6" xfId="0" applyNumberFormat="1" applyBorder="1" applyAlignment="1" applyProtection="1">
      <alignment horizontal="center"/>
      <protection locked="0"/>
    </xf>
    <xf numFmtId="1" fontId="0" fillId="14" borderId="6" xfId="0" applyNumberFormat="1" applyFill="1" applyBorder="1" applyAlignment="1" applyProtection="1">
      <alignment horizontal="center"/>
      <protection locked="0"/>
    </xf>
    <xf numFmtId="4" fontId="0" fillId="0" borderId="6" xfId="0" applyNumberFormat="1" applyBorder="1" applyProtection="1">
      <protection locked="0"/>
    </xf>
    <xf numFmtId="4" fontId="0" fillId="14" borderId="7" xfId="0" applyNumberFormat="1" applyFill="1" applyBorder="1" applyProtection="1">
      <protection locked="0"/>
    </xf>
    <xf numFmtId="4" fontId="0" fillId="14" borderId="6" xfId="0" applyNumberFormat="1" applyFill="1" applyBorder="1" applyProtection="1">
      <protection locked="0"/>
    </xf>
    <xf numFmtId="0" fontId="0" fillId="22" borderId="0" xfId="0" applyFill="1" applyProtection="1">
      <protection locked="0"/>
    </xf>
    <xf numFmtId="164" fontId="0" fillId="22" borderId="0" xfId="0" applyNumberFormat="1" applyFill="1" applyProtection="1">
      <protection locked="0"/>
    </xf>
    <xf numFmtId="0" fontId="0" fillId="21" borderId="0" xfId="0" applyFill="1" applyAlignment="1" applyProtection="1">
      <alignment horizontal="left"/>
      <protection locked="0"/>
    </xf>
    <xf numFmtId="0" fontId="0" fillId="22" borderId="0" xfId="0" applyFill="1" applyAlignment="1" applyProtection="1">
      <alignment horizontal="left"/>
      <protection locked="0"/>
    </xf>
    <xf numFmtId="164" fontId="0" fillId="15" borderId="1" xfId="0" applyNumberFormat="1" applyFill="1" applyBorder="1"/>
    <xf numFmtId="0" fontId="0" fillId="21" borderId="0" xfId="0" applyFill="1" applyProtection="1">
      <protection locked="0"/>
    </xf>
    <xf numFmtId="164" fontId="0" fillId="21" borderId="0" xfId="0" applyNumberFormat="1" applyFill="1" applyProtection="1">
      <protection locked="0"/>
    </xf>
    <xf numFmtId="0" fontId="7" fillId="0" borderId="0" xfId="0" applyFont="1"/>
    <xf numFmtId="0" fontId="13" fillId="0" borderId="0" xfId="0" applyFont="1"/>
    <xf numFmtId="3" fontId="0" fillId="0" borderId="0" xfId="0" applyNumberFormat="1" applyAlignment="1">
      <alignment horizontal="center"/>
    </xf>
    <xf numFmtId="169" fontId="0" fillId="0" borderId="0" xfId="0" applyNumberFormat="1" applyAlignment="1" applyProtection="1">
      <alignment horizontal="center"/>
      <protection locked="0"/>
    </xf>
    <xf numFmtId="169" fontId="0" fillId="0" borderId="0" xfId="0" applyNumberFormat="1" applyProtection="1">
      <protection locked="0"/>
    </xf>
    <xf numFmtId="0" fontId="0" fillId="0" borderId="12" xfId="0" applyBorder="1"/>
    <xf numFmtId="0" fontId="0" fillId="0" borderId="12" xfId="0" applyBorder="1" applyProtection="1">
      <protection locked="0"/>
    </xf>
    <xf numFmtId="169" fontId="0" fillId="0" borderId="12" xfId="0" applyNumberFormat="1" applyBorder="1" applyProtection="1">
      <protection locked="0"/>
    </xf>
    <xf numFmtId="8" fontId="0" fillId="0" borderId="0" xfId="0" applyNumberFormat="1" applyProtection="1">
      <protection locked="0"/>
    </xf>
    <xf numFmtId="3" fontId="0" fillId="0" borderId="12" xfId="0" applyNumberFormat="1" applyBorder="1" applyAlignment="1">
      <alignment horizontal="center"/>
    </xf>
    <xf numFmtId="0" fontId="0" fillId="7" borderId="12" xfId="0" applyFill="1" applyBorder="1"/>
    <xf numFmtId="169" fontId="0" fillId="0" borderId="12" xfId="0" applyNumberFormat="1" applyBorder="1"/>
    <xf numFmtId="169" fontId="0" fillId="0" borderId="1" xfId="0" applyNumberFormat="1" applyBorder="1" applyAlignment="1" applyProtection="1">
      <alignment horizontal="center"/>
      <protection locked="0"/>
    </xf>
    <xf numFmtId="169" fontId="0" fillId="0" borderId="3" xfId="0" applyNumberFormat="1" applyBorder="1" applyAlignment="1" applyProtection="1">
      <alignment horizontal="center"/>
      <protection locked="0"/>
    </xf>
    <xf numFmtId="44" fontId="0" fillId="0" borderId="0" xfId="1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0" fillId="8" borderId="0" xfId="0" applyFill="1" applyAlignment="1" applyProtection="1">
      <alignment horizontal="left"/>
      <protection locked="0"/>
    </xf>
    <xf numFmtId="2" fontId="9" fillId="0" borderId="1" xfId="0" applyNumberFormat="1" applyFont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0" fillId="21" borderId="0" xfId="0" applyFill="1" applyAlignment="1" applyProtection="1">
      <alignment horizontal="left"/>
      <protection locked="0"/>
    </xf>
    <xf numFmtId="0" fontId="0" fillId="22" borderId="0" xfId="0" applyFill="1" applyAlignment="1" applyProtection="1">
      <alignment horizontal="left"/>
      <protection locked="0"/>
    </xf>
    <xf numFmtId="2" fontId="7" fillId="0" borderId="0" xfId="0" applyNumberFormat="1" applyFont="1" applyAlignment="1" applyProtection="1">
      <alignment horizontal="left" vertical="center"/>
      <protection locked="0"/>
    </xf>
    <xf numFmtId="2" fontId="0" fillId="8" borderId="0" xfId="0" applyNumberFormat="1" applyFill="1" applyAlignment="1" applyProtection="1">
      <alignment horizontal="left"/>
      <protection locked="0"/>
    </xf>
    <xf numFmtId="2" fontId="8" fillId="3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left"/>
    </xf>
    <xf numFmtId="4" fontId="0" fillId="0" borderId="6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9" fillId="10" borderId="1" xfId="0" applyNumberFormat="1" applyFont="1" applyFill="1" applyBorder="1" applyAlignment="1">
      <alignment horizontal="center" vertical="center"/>
    </xf>
    <xf numFmtId="2" fontId="9" fillId="11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 applyProtection="1">
      <alignment horizontal="center"/>
      <protection locked="0"/>
    </xf>
    <xf numFmtId="2" fontId="9" fillId="0" borderId="3" xfId="0" applyNumberFormat="1" applyFont="1" applyBorder="1" applyAlignment="1" applyProtection="1">
      <alignment horizontal="center" vertical="center"/>
      <protection locked="0"/>
    </xf>
    <xf numFmtId="2" fontId="9" fillId="0" borderId="4" xfId="0" applyNumberFormat="1" applyFont="1" applyBorder="1" applyAlignment="1" applyProtection="1">
      <alignment horizontal="center" vertical="center"/>
      <protection locked="0"/>
    </xf>
    <xf numFmtId="2" fontId="9" fillId="10" borderId="3" xfId="0" applyNumberFormat="1" applyFont="1" applyFill="1" applyBorder="1" applyAlignment="1" applyProtection="1">
      <alignment horizontal="center" vertical="center"/>
      <protection locked="0"/>
    </xf>
    <xf numFmtId="2" fontId="9" fillId="10" borderId="4" xfId="0" applyNumberFormat="1" applyFont="1" applyFill="1" applyBorder="1" applyAlignment="1" applyProtection="1">
      <alignment horizontal="center" vertical="center"/>
      <protection locked="0"/>
    </xf>
    <xf numFmtId="2" fontId="9" fillId="11" borderId="11" xfId="0" applyNumberFormat="1" applyFont="1" applyFill="1" applyBorder="1" applyAlignment="1" applyProtection="1">
      <alignment horizontal="center" vertical="center"/>
      <protection locked="0"/>
    </xf>
    <xf numFmtId="2" fontId="9" fillId="11" borderId="13" xfId="0" applyNumberFormat="1" applyFont="1" applyFill="1" applyBorder="1" applyAlignment="1" applyProtection="1">
      <alignment horizontal="center" vertical="center"/>
      <protection locked="0"/>
    </xf>
    <xf numFmtId="2" fontId="9" fillId="11" borderId="10" xfId="0" applyNumberFormat="1" applyFont="1" applyFill="1" applyBorder="1" applyAlignment="1" applyProtection="1">
      <alignment horizontal="center" vertical="center"/>
      <protection locked="0"/>
    </xf>
    <xf numFmtId="2" fontId="9" fillId="11" borderId="9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/>
      <protection locked="0"/>
    </xf>
    <xf numFmtId="0" fontId="9" fillId="0" borderId="1" xfId="0" applyFont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0" fillId="0" borderId="7" xfId="0" applyBorder="1" applyAlignment="1" applyProtection="1">
      <alignment horizontal="center"/>
      <protection locked="0"/>
    </xf>
    <xf numFmtId="0" fontId="9" fillId="7" borderId="11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169" fontId="9" fillId="23" borderId="13" xfId="0" applyNumberFormat="1" applyFont="1" applyFill="1" applyBorder="1" applyAlignment="1">
      <alignment horizontal="center" vertical="center"/>
    </xf>
    <xf numFmtId="169" fontId="9" fillId="23" borderId="9" xfId="0" applyNumberFormat="1" applyFont="1" applyFill="1" applyBorder="1" applyAlignment="1">
      <alignment horizontal="center" vertical="center"/>
    </xf>
    <xf numFmtId="169" fontId="9" fillId="23" borderId="3" xfId="0" applyNumberFormat="1" applyFont="1" applyFill="1" applyBorder="1" applyAlignment="1">
      <alignment horizontal="center" vertical="center"/>
    </xf>
    <xf numFmtId="169" fontId="9" fillId="23" borderId="4" xfId="0" applyNumberFormat="1" applyFont="1" applyFill="1" applyBorder="1" applyAlignment="1">
      <alignment horizontal="center" vertical="center"/>
    </xf>
    <xf numFmtId="0" fontId="9" fillId="23" borderId="7" xfId="0" applyFont="1" applyFill="1" applyBorder="1" applyAlignment="1">
      <alignment horizontal="center" vertical="center"/>
    </xf>
    <xf numFmtId="0" fontId="9" fillId="23" borderId="0" xfId="0" applyFont="1" applyFill="1" applyAlignment="1">
      <alignment horizontal="center" vertical="center"/>
    </xf>
    <xf numFmtId="0" fontId="0" fillId="0" borderId="12" xfId="0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D9EAD3"/>
      <rgbColor rgb="FFFFFF99"/>
      <rgbColor rgb="FF8EB4E3"/>
      <rgbColor rgb="FFE6B9B8"/>
      <rgbColor rgb="FFCC99FF"/>
      <rgbColor rgb="FFFCD5B5"/>
      <rgbColor rgb="FF3366FF"/>
      <rgbColor rgb="FF33CCCC"/>
      <rgbColor rgb="FF99CC00"/>
      <rgbColor rgb="FFFFC000"/>
      <rgbColor rgb="FFFF9900"/>
      <rgbColor rgb="FFFF6600"/>
      <rgbColor rgb="FF558ED5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9360</xdr:colOff>
      <xdr:row>0</xdr:row>
      <xdr:rowOff>60840</xdr:rowOff>
    </xdr:from>
    <xdr:to>
      <xdr:col>7</xdr:col>
      <xdr:colOff>771840</xdr:colOff>
      <xdr:row>5</xdr:row>
      <xdr:rowOff>139680</xdr:rowOff>
    </xdr:to>
    <xdr:pic>
      <xdr:nvPicPr>
        <xdr:cNvPr id="2" name="Grafi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l="-3592" t="-6427" r="-7458" b="-2174"/>
        <a:stretch/>
      </xdr:blipFill>
      <xdr:spPr>
        <a:xfrm>
          <a:off x="5391360" y="60840"/>
          <a:ext cx="1565280" cy="10310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399"/>
  <sheetViews>
    <sheetView tabSelected="1" topLeftCell="A248" zoomScale="80" zoomScaleNormal="100" workbookViewId="0">
      <selection activeCell="D270" sqref="D270"/>
    </sheetView>
  </sheetViews>
  <sheetFormatPr baseColWidth="10" defaultColWidth="11" defaultRowHeight="14.25" x14ac:dyDescent="0.45"/>
  <cols>
    <col min="1" max="1" width="7.46484375" style="1" customWidth="1"/>
    <col min="2" max="2" width="8.53125" style="2" customWidth="1"/>
    <col min="3" max="3" width="26.46484375" style="3" customWidth="1"/>
    <col min="4" max="4" width="11.19921875" style="3" customWidth="1"/>
    <col min="5" max="5" width="11" style="3"/>
    <col min="6" max="6" width="12.19921875" style="3" customWidth="1"/>
    <col min="7" max="7" width="12" style="3" bestFit="1" customWidth="1"/>
    <col min="8" max="8" width="14" style="3" customWidth="1"/>
    <col min="9" max="10" width="11.19921875" style="3" customWidth="1"/>
    <col min="11" max="11" width="11" style="3"/>
    <col min="12" max="12" width="11.265625" style="3" bestFit="1" customWidth="1"/>
    <col min="13" max="1024" width="11" style="3"/>
  </cols>
  <sheetData>
    <row r="1" spans="1:8" x14ac:dyDescent="0.45">
      <c r="A1" s="4"/>
      <c r="B1" s="5"/>
      <c r="C1"/>
      <c r="D1"/>
      <c r="E1"/>
      <c r="F1"/>
      <c r="G1"/>
      <c r="H1"/>
    </row>
    <row r="2" spans="1:8" x14ac:dyDescent="0.45">
      <c r="A2" s="4"/>
      <c r="B2" s="5"/>
      <c r="C2"/>
      <c r="D2"/>
      <c r="E2"/>
      <c r="F2"/>
      <c r="G2"/>
      <c r="H2"/>
    </row>
    <row r="3" spans="1:8" x14ac:dyDescent="0.45">
      <c r="A3" s="4"/>
      <c r="B3" s="5"/>
      <c r="C3"/>
      <c r="D3"/>
      <c r="E3"/>
      <c r="F3"/>
      <c r="G3"/>
      <c r="H3"/>
    </row>
    <row r="4" spans="1:8" x14ac:dyDescent="0.45">
      <c r="A4" s="4"/>
      <c r="B4" s="5"/>
      <c r="C4"/>
      <c r="D4"/>
      <c r="E4"/>
      <c r="F4"/>
      <c r="G4"/>
      <c r="H4"/>
    </row>
    <row r="5" spans="1:8" x14ac:dyDescent="0.45">
      <c r="A5" s="4"/>
      <c r="B5" s="5"/>
      <c r="C5"/>
      <c r="D5"/>
      <c r="E5"/>
      <c r="F5"/>
      <c r="G5"/>
      <c r="H5"/>
    </row>
    <row r="6" spans="1:8" x14ac:dyDescent="0.45">
      <c r="A6" s="4"/>
      <c r="B6" s="5"/>
      <c r="C6"/>
      <c r="D6"/>
      <c r="E6"/>
      <c r="F6"/>
      <c r="G6"/>
      <c r="H6"/>
    </row>
    <row r="7" spans="1:8" x14ac:dyDescent="0.45">
      <c r="A7" s="4"/>
      <c r="B7" s="5"/>
      <c r="C7"/>
      <c r="D7"/>
      <c r="E7"/>
      <c r="F7"/>
      <c r="G7"/>
      <c r="H7"/>
    </row>
    <row r="8" spans="1:8" x14ac:dyDescent="0.45">
      <c r="A8" s="4"/>
      <c r="B8" s="6" t="s">
        <v>0</v>
      </c>
      <c r="C8"/>
      <c r="D8"/>
      <c r="E8"/>
      <c r="F8"/>
      <c r="G8"/>
      <c r="H8"/>
    </row>
    <row r="9" spans="1:8" x14ac:dyDescent="0.45">
      <c r="A9" s="7"/>
      <c r="B9" s="5"/>
      <c r="C9"/>
      <c r="D9"/>
      <c r="E9"/>
      <c r="F9"/>
      <c r="G9"/>
      <c r="H9"/>
    </row>
    <row r="10" spans="1:8" x14ac:dyDescent="0.45">
      <c r="A10" s="4"/>
      <c r="B10" s="5"/>
      <c r="C10"/>
      <c r="D10"/>
      <c r="E10"/>
      <c r="F10"/>
      <c r="G10"/>
      <c r="H10"/>
    </row>
    <row r="11" spans="1:8" x14ac:dyDescent="0.45">
      <c r="A11" s="4"/>
      <c r="B11" s="5"/>
      <c r="C11"/>
      <c r="D11"/>
      <c r="E11"/>
      <c r="F11"/>
      <c r="G11"/>
      <c r="H11"/>
    </row>
    <row r="12" spans="1:8" x14ac:dyDescent="0.45">
      <c r="A12" s="4"/>
      <c r="B12" s="5" t="s">
        <v>1</v>
      </c>
      <c r="C12"/>
      <c r="D12"/>
      <c r="E12"/>
      <c r="F12"/>
      <c r="G12"/>
      <c r="H12"/>
    </row>
    <row r="13" spans="1:8" x14ac:dyDescent="0.45">
      <c r="A13" s="4"/>
      <c r="B13" s="5"/>
      <c r="C13"/>
      <c r="D13"/>
      <c r="E13"/>
      <c r="F13"/>
      <c r="G13"/>
      <c r="H13"/>
    </row>
    <row r="14" spans="1:8" x14ac:dyDescent="0.45">
      <c r="A14" s="4"/>
      <c r="B14" s="5" t="s">
        <v>2</v>
      </c>
      <c r="C14"/>
      <c r="D14"/>
      <c r="E14"/>
      <c r="F14" t="s">
        <v>3</v>
      </c>
      <c r="G14"/>
      <c r="H14"/>
    </row>
    <row r="15" spans="1:8" x14ac:dyDescent="0.45">
      <c r="A15" s="4"/>
      <c r="B15" s="5"/>
      <c r="C15"/>
      <c r="D15"/>
      <c r="E15"/>
      <c r="F15"/>
      <c r="G15"/>
      <c r="H15"/>
    </row>
    <row r="16" spans="1:8" x14ac:dyDescent="0.45">
      <c r="A16" s="4"/>
      <c r="B16" s="5" t="s">
        <v>4</v>
      </c>
      <c r="C16"/>
      <c r="D16"/>
      <c r="E16"/>
      <c r="F16"/>
      <c r="G16"/>
      <c r="H16"/>
    </row>
    <row r="17" spans="1:8" x14ac:dyDescent="0.45">
      <c r="A17" s="4"/>
      <c r="B17" s="5"/>
      <c r="C17"/>
      <c r="D17"/>
      <c r="E17"/>
      <c r="F17"/>
      <c r="G17"/>
      <c r="H17"/>
    </row>
    <row r="18" spans="1:8" x14ac:dyDescent="0.45">
      <c r="A18" s="4"/>
      <c r="B18" s="5" t="s">
        <v>5</v>
      </c>
      <c r="C18"/>
      <c r="D18"/>
      <c r="E18"/>
      <c r="F18"/>
      <c r="G18"/>
      <c r="H18"/>
    </row>
    <row r="19" spans="1:8" x14ac:dyDescent="0.45">
      <c r="A19" s="4"/>
      <c r="B19" s="5"/>
      <c r="C19"/>
      <c r="D19"/>
      <c r="E19"/>
      <c r="F19"/>
      <c r="G19"/>
      <c r="H19"/>
    </row>
    <row r="20" spans="1:8" x14ac:dyDescent="0.45">
      <c r="A20" s="4"/>
      <c r="B20" s="5" t="s">
        <v>6</v>
      </c>
      <c r="C20"/>
      <c r="D20"/>
      <c r="E20"/>
      <c r="F20"/>
      <c r="G20"/>
      <c r="H20"/>
    </row>
    <row r="21" spans="1:8" x14ac:dyDescent="0.45">
      <c r="A21" s="4"/>
      <c r="B21" s="5"/>
      <c r="C21"/>
      <c r="D21"/>
      <c r="E21"/>
      <c r="F21"/>
      <c r="G21"/>
      <c r="H21"/>
    </row>
    <row r="22" spans="1:8" x14ac:dyDescent="0.45">
      <c r="A22" s="4"/>
      <c r="B22" s="5"/>
      <c r="C22"/>
      <c r="D22"/>
      <c r="E22"/>
      <c r="F22"/>
      <c r="G22"/>
      <c r="H22"/>
    </row>
    <row r="23" spans="1:8" x14ac:dyDescent="0.45">
      <c r="A23" s="4"/>
      <c r="B23" s="5"/>
      <c r="C23"/>
      <c r="D23"/>
      <c r="E23"/>
      <c r="F23"/>
      <c r="G23"/>
      <c r="H23"/>
    </row>
    <row r="24" spans="1:8" x14ac:dyDescent="0.45">
      <c r="A24" s="4"/>
      <c r="B24" s="5"/>
      <c r="C24"/>
      <c r="D24"/>
      <c r="E24"/>
      <c r="F24"/>
      <c r="G24"/>
      <c r="H24"/>
    </row>
    <row r="25" spans="1:8" x14ac:dyDescent="0.45">
      <c r="A25" s="4"/>
      <c r="B25" s="5"/>
      <c r="C25"/>
      <c r="D25"/>
      <c r="E25"/>
      <c r="F25"/>
      <c r="G25"/>
      <c r="H25"/>
    </row>
    <row r="26" spans="1:8" x14ac:dyDescent="0.45">
      <c r="A26" s="4"/>
      <c r="B26" s="5"/>
      <c r="C26"/>
      <c r="D26"/>
      <c r="E26"/>
      <c r="F26"/>
      <c r="G26"/>
      <c r="H26"/>
    </row>
    <row r="27" spans="1:8" x14ac:dyDescent="0.45">
      <c r="A27" s="4"/>
      <c r="B27" s="5"/>
      <c r="C27"/>
      <c r="D27"/>
      <c r="E27"/>
      <c r="F27"/>
      <c r="G27"/>
      <c r="H27"/>
    </row>
    <row r="28" spans="1:8" x14ac:dyDescent="0.45">
      <c r="A28" s="4"/>
      <c r="B28" s="5"/>
      <c r="C28"/>
      <c r="D28"/>
      <c r="E28"/>
      <c r="F28"/>
      <c r="G28"/>
      <c r="H28"/>
    </row>
    <row r="29" spans="1:8" x14ac:dyDescent="0.45">
      <c r="A29" s="4"/>
      <c r="B29" s="5"/>
      <c r="C29"/>
      <c r="D29"/>
      <c r="E29"/>
      <c r="F29"/>
      <c r="G29"/>
      <c r="H29"/>
    </row>
    <row r="30" spans="1:8" x14ac:dyDescent="0.45">
      <c r="A30" s="4"/>
      <c r="B30" s="5"/>
      <c r="C30"/>
      <c r="D30"/>
      <c r="E30"/>
      <c r="F30"/>
      <c r="G30"/>
      <c r="H30"/>
    </row>
    <row r="31" spans="1:8" x14ac:dyDescent="0.45">
      <c r="A31" s="4"/>
      <c r="B31" s="5"/>
      <c r="C31"/>
      <c r="D31"/>
      <c r="E31"/>
      <c r="F31"/>
      <c r="G31"/>
      <c r="H31"/>
    </row>
    <row r="32" spans="1:8" x14ac:dyDescent="0.45">
      <c r="A32" s="4"/>
      <c r="B32" s="5"/>
      <c r="C32"/>
      <c r="D32"/>
      <c r="E32"/>
      <c r="F32"/>
      <c r="G32"/>
      <c r="H32"/>
    </row>
    <row r="33" spans="1:8" x14ac:dyDescent="0.45">
      <c r="A33" s="4"/>
      <c r="B33" s="5"/>
      <c r="C33"/>
      <c r="D33"/>
      <c r="E33"/>
      <c r="F33"/>
      <c r="G33"/>
      <c r="H33"/>
    </row>
    <row r="34" spans="1:8" x14ac:dyDescent="0.45">
      <c r="A34" s="4"/>
      <c r="B34" s="5"/>
      <c r="C34"/>
      <c r="D34"/>
      <c r="E34"/>
      <c r="F34"/>
      <c r="G34"/>
      <c r="H34"/>
    </row>
    <row r="35" spans="1:8" x14ac:dyDescent="0.45">
      <c r="A35" s="4"/>
      <c r="B35" s="5"/>
      <c r="C35"/>
      <c r="D35"/>
      <c r="E35"/>
      <c r="F35"/>
      <c r="G35"/>
      <c r="H35"/>
    </row>
    <row r="36" spans="1:8" x14ac:dyDescent="0.45">
      <c r="A36" s="4"/>
      <c r="B36" s="5"/>
      <c r="C36"/>
      <c r="D36"/>
      <c r="E36"/>
      <c r="F36"/>
      <c r="G36"/>
      <c r="H36"/>
    </row>
    <row r="37" spans="1:8" x14ac:dyDescent="0.45">
      <c r="A37" s="4"/>
      <c r="B37" s="5"/>
      <c r="C37"/>
      <c r="D37"/>
      <c r="E37"/>
      <c r="F37"/>
      <c r="G37"/>
      <c r="H37"/>
    </row>
    <row r="38" spans="1:8" x14ac:dyDescent="0.45">
      <c r="A38" s="4"/>
      <c r="B38" s="5"/>
      <c r="C38"/>
      <c r="D38"/>
      <c r="E38"/>
      <c r="F38"/>
      <c r="G38"/>
      <c r="H38"/>
    </row>
    <row r="39" spans="1:8" x14ac:dyDescent="0.45">
      <c r="A39" s="4"/>
      <c r="B39" s="5"/>
      <c r="C39"/>
      <c r="D39"/>
      <c r="E39"/>
      <c r="F39"/>
      <c r="G39"/>
      <c r="H39"/>
    </row>
    <row r="40" spans="1:8" x14ac:dyDescent="0.45">
      <c r="A40" s="4"/>
      <c r="B40" s="5"/>
      <c r="C40"/>
      <c r="D40"/>
      <c r="E40"/>
      <c r="F40"/>
      <c r="G40"/>
      <c r="H40"/>
    </row>
    <row r="41" spans="1:8" x14ac:dyDescent="0.45">
      <c r="A41" s="4"/>
      <c r="B41" s="5"/>
      <c r="C41"/>
      <c r="D41"/>
      <c r="E41"/>
      <c r="F41"/>
      <c r="G41"/>
      <c r="H41"/>
    </row>
    <row r="42" spans="1:8" x14ac:dyDescent="0.45">
      <c r="A42" s="4"/>
      <c r="B42" s="5"/>
      <c r="C42"/>
      <c r="D42"/>
      <c r="E42"/>
      <c r="F42"/>
      <c r="G42"/>
      <c r="H42"/>
    </row>
    <row r="43" spans="1:8" x14ac:dyDescent="0.45">
      <c r="A43" s="4"/>
      <c r="B43" s="5"/>
      <c r="C43"/>
      <c r="D43"/>
      <c r="E43"/>
      <c r="F43"/>
      <c r="G43"/>
      <c r="H43"/>
    </row>
    <row r="44" spans="1:8" x14ac:dyDescent="0.45">
      <c r="A44" s="4"/>
      <c r="B44" s="5"/>
      <c r="C44"/>
      <c r="D44"/>
      <c r="E44"/>
      <c r="F44"/>
      <c r="G44"/>
      <c r="H44"/>
    </row>
    <row r="45" spans="1:8" x14ac:dyDescent="0.45">
      <c r="A45" s="4"/>
      <c r="B45" s="5"/>
      <c r="C45"/>
      <c r="D45"/>
      <c r="E45"/>
      <c r="F45"/>
      <c r="G45"/>
      <c r="H45"/>
    </row>
    <row r="46" spans="1:8" x14ac:dyDescent="0.45">
      <c r="A46" s="4"/>
      <c r="B46" s="5"/>
      <c r="C46"/>
      <c r="D46"/>
      <c r="E46"/>
      <c r="F46"/>
      <c r="G46"/>
      <c r="H46"/>
    </row>
    <row r="47" spans="1:8" x14ac:dyDescent="0.45">
      <c r="A47" s="4"/>
      <c r="B47" s="5"/>
      <c r="C47"/>
      <c r="D47"/>
      <c r="E47"/>
      <c r="F47"/>
      <c r="G47"/>
      <c r="H47"/>
    </row>
    <row r="48" spans="1:8" x14ac:dyDescent="0.45">
      <c r="A48" s="4"/>
      <c r="B48" s="5"/>
      <c r="C48"/>
      <c r="D48"/>
      <c r="E48"/>
      <c r="F48"/>
      <c r="G48"/>
      <c r="H48"/>
    </row>
    <row r="49" spans="1:8" x14ac:dyDescent="0.45">
      <c r="A49" s="4"/>
      <c r="B49" s="5"/>
      <c r="C49"/>
      <c r="D49"/>
      <c r="E49"/>
      <c r="F49"/>
      <c r="G49"/>
      <c r="H49"/>
    </row>
    <row r="50" spans="1:8" x14ac:dyDescent="0.45">
      <c r="A50" s="4"/>
      <c r="B50" s="5"/>
      <c r="C50"/>
      <c r="D50"/>
      <c r="E50"/>
      <c r="F50"/>
      <c r="G50"/>
      <c r="H50"/>
    </row>
    <row r="51" spans="1:8" x14ac:dyDescent="0.45">
      <c r="A51" s="4"/>
      <c r="B51" s="5"/>
      <c r="C51"/>
      <c r="D51"/>
      <c r="E51"/>
      <c r="F51"/>
      <c r="G51"/>
      <c r="H51"/>
    </row>
    <row r="52" spans="1:8" x14ac:dyDescent="0.45">
      <c r="A52" s="4"/>
      <c r="B52" s="5"/>
      <c r="C52"/>
      <c r="D52"/>
      <c r="E52"/>
      <c r="F52"/>
      <c r="G52"/>
      <c r="H52"/>
    </row>
    <row r="53" spans="1:8" x14ac:dyDescent="0.45">
      <c r="A53" s="4"/>
      <c r="B53" s="5"/>
      <c r="C53"/>
      <c r="D53"/>
      <c r="E53"/>
      <c r="F53"/>
      <c r="G53"/>
      <c r="H53"/>
    </row>
    <row r="54" spans="1:8" x14ac:dyDescent="0.45">
      <c r="A54" s="4"/>
      <c r="B54" s="5"/>
      <c r="C54"/>
      <c r="D54"/>
      <c r="E54"/>
      <c r="F54"/>
      <c r="G54"/>
      <c r="H54"/>
    </row>
    <row r="55" spans="1:8" x14ac:dyDescent="0.45">
      <c r="A55" s="4"/>
      <c r="B55" s="5"/>
      <c r="C55"/>
      <c r="D55"/>
      <c r="E55"/>
      <c r="F55"/>
      <c r="G55"/>
      <c r="H55"/>
    </row>
    <row r="56" spans="1:8" x14ac:dyDescent="0.45">
      <c r="A56" s="4"/>
      <c r="B56" s="5"/>
      <c r="C56"/>
      <c r="D56"/>
      <c r="E56"/>
      <c r="F56"/>
      <c r="G56"/>
      <c r="H56"/>
    </row>
    <row r="57" spans="1:8" x14ac:dyDescent="0.45">
      <c r="A57" s="4"/>
      <c r="B57" s="5"/>
      <c r="C57"/>
      <c r="D57"/>
      <c r="E57"/>
      <c r="F57"/>
      <c r="G57"/>
      <c r="H57"/>
    </row>
    <row r="58" spans="1:8" x14ac:dyDescent="0.45">
      <c r="A58" s="4"/>
      <c r="B58" s="5"/>
      <c r="C58"/>
      <c r="D58"/>
      <c r="E58"/>
      <c r="F58"/>
      <c r="G58"/>
      <c r="H58"/>
    </row>
    <row r="59" spans="1:8" x14ac:dyDescent="0.45">
      <c r="A59" s="4"/>
      <c r="B59" s="5"/>
      <c r="C59"/>
      <c r="D59"/>
      <c r="E59"/>
      <c r="F59"/>
      <c r="G59"/>
      <c r="H59"/>
    </row>
    <row r="60" spans="1:8" x14ac:dyDescent="0.45">
      <c r="A60" s="4"/>
      <c r="B60" s="5"/>
      <c r="C60"/>
      <c r="D60"/>
      <c r="E60"/>
      <c r="F60"/>
      <c r="G60"/>
      <c r="H60"/>
    </row>
    <row r="61" spans="1:8" x14ac:dyDescent="0.45">
      <c r="A61" s="4"/>
      <c r="B61" s="5"/>
      <c r="C61"/>
      <c r="D61"/>
      <c r="E61"/>
      <c r="F61"/>
      <c r="G61"/>
      <c r="H61"/>
    </row>
    <row r="62" spans="1:8" x14ac:dyDescent="0.45">
      <c r="A62" s="4"/>
      <c r="B62" s="5"/>
      <c r="C62"/>
      <c r="D62"/>
      <c r="E62"/>
      <c r="F62"/>
      <c r="G62"/>
      <c r="H62"/>
    </row>
    <row r="63" spans="1:8" x14ac:dyDescent="0.45">
      <c r="A63" s="4"/>
      <c r="B63" s="5"/>
      <c r="C63" s="174" t="s">
        <v>7</v>
      </c>
      <c r="D63" s="174"/>
      <c r="E63"/>
      <c r="F63"/>
      <c r="G63"/>
      <c r="H63"/>
    </row>
    <row r="64" spans="1:8" x14ac:dyDescent="0.45">
      <c r="A64" s="4"/>
      <c r="B64" s="5"/>
      <c r="C64"/>
      <c r="D64"/>
      <c r="E64"/>
      <c r="F64"/>
      <c r="G64"/>
      <c r="H64"/>
    </row>
    <row r="65" spans="1:8" x14ac:dyDescent="0.45">
      <c r="A65" s="4"/>
      <c r="B65" s="172" t="s">
        <v>8</v>
      </c>
      <c r="C65" s="172"/>
      <c r="D65" s="172"/>
      <c r="E65" s="172"/>
      <c r="F65" s="172"/>
      <c r="G65" s="172"/>
      <c r="H65"/>
    </row>
    <row r="66" spans="1:8" x14ac:dyDescent="0.45">
      <c r="A66" s="4"/>
      <c r="B66" s="172" t="s">
        <v>9</v>
      </c>
      <c r="C66" s="172"/>
      <c r="D66" s="172"/>
      <c r="E66" s="172"/>
      <c r="F66" s="172"/>
      <c r="G66" s="172"/>
      <c r="H66"/>
    </row>
    <row r="67" spans="1:8" x14ac:dyDescent="0.45">
      <c r="A67" s="4"/>
      <c r="B67" s="172" t="s">
        <v>10</v>
      </c>
      <c r="C67" s="172"/>
      <c r="D67" s="172"/>
      <c r="E67" s="172"/>
      <c r="F67" s="172"/>
      <c r="G67" s="172"/>
      <c r="H67"/>
    </row>
    <row r="68" spans="1:8" x14ac:dyDescent="0.45">
      <c r="A68" s="4"/>
      <c r="B68" s="5"/>
      <c r="C68"/>
      <c r="D68"/>
      <c r="E68"/>
      <c r="F68"/>
      <c r="G68"/>
      <c r="H68"/>
    </row>
    <row r="69" spans="1:8" x14ac:dyDescent="0.45">
      <c r="A69" s="4"/>
      <c r="B69" s="172" t="s">
        <v>11</v>
      </c>
      <c r="C69" s="172"/>
      <c r="D69" s="172"/>
      <c r="E69" s="172"/>
      <c r="F69" s="172"/>
      <c r="G69" s="172"/>
      <c r="H69"/>
    </row>
    <row r="70" spans="1:8" x14ac:dyDescent="0.45">
      <c r="A70" s="4"/>
      <c r="B70" s="172" t="s">
        <v>12</v>
      </c>
      <c r="C70" s="172"/>
      <c r="D70" s="172"/>
      <c r="E70" s="172"/>
      <c r="F70" s="172"/>
      <c r="G70" s="172"/>
      <c r="H70"/>
    </row>
    <row r="71" spans="1:8" x14ac:dyDescent="0.45">
      <c r="A71" s="4"/>
      <c r="B71" s="5"/>
      <c r="C71"/>
      <c r="D71"/>
      <c r="E71"/>
      <c r="F71"/>
      <c r="G71"/>
      <c r="H71"/>
    </row>
    <row r="72" spans="1:8" x14ac:dyDescent="0.45">
      <c r="A72" s="4"/>
      <c r="B72" s="172" t="s">
        <v>13</v>
      </c>
      <c r="C72" s="172"/>
      <c r="D72" s="172"/>
      <c r="E72" s="172"/>
      <c r="F72" s="172"/>
      <c r="G72" s="172"/>
      <c r="H72"/>
    </row>
    <row r="73" spans="1:8" x14ac:dyDescent="0.45">
      <c r="A73" s="4"/>
      <c r="B73" s="172" t="s">
        <v>14</v>
      </c>
      <c r="C73" s="172"/>
      <c r="D73" s="172"/>
      <c r="E73" s="172"/>
      <c r="F73" s="172"/>
      <c r="G73" s="172"/>
      <c r="H73"/>
    </row>
    <row r="74" spans="1:8" x14ac:dyDescent="0.45">
      <c r="A74" s="4"/>
      <c r="B74" s="5"/>
      <c r="C74"/>
      <c r="D74"/>
      <c r="E74"/>
      <c r="F74"/>
      <c r="G74"/>
      <c r="H74"/>
    </row>
    <row r="75" spans="1:8" x14ac:dyDescent="0.45">
      <c r="A75" s="4"/>
      <c r="B75" s="172" t="s">
        <v>298</v>
      </c>
      <c r="C75" s="172"/>
      <c r="D75" s="172"/>
      <c r="E75" s="172"/>
      <c r="F75" s="172"/>
      <c r="G75" s="172"/>
      <c r="H75"/>
    </row>
    <row r="76" spans="1:8" x14ac:dyDescent="0.45">
      <c r="A76" s="4"/>
      <c r="B76" s="5"/>
      <c r="C76"/>
      <c r="D76"/>
      <c r="E76"/>
      <c r="F76"/>
      <c r="G76"/>
      <c r="H76"/>
    </row>
    <row r="77" spans="1:8" x14ac:dyDescent="0.45">
      <c r="A77" s="4"/>
      <c r="B77" s="172" t="s">
        <v>206</v>
      </c>
      <c r="C77" s="172"/>
      <c r="D77" s="172"/>
      <c r="E77" s="172"/>
      <c r="F77" s="172"/>
      <c r="G77" s="172"/>
      <c r="H77"/>
    </row>
    <row r="78" spans="1:8" x14ac:dyDescent="0.45">
      <c r="A78" s="4"/>
      <c r="B78" s="172" t="s">
        <v>227</v>
      </c>
      <c r="C78" s="172"/>
      <c r="D78" s="172"/>
      <c r="E78" s="172"/>
      <c r="F78" s="172"/>
      <c r="G78" s="172"/>
      <c r="H78"/>
    </row>
    <row r="79" spans="1:8" x14ac:dyDescent="0.45">
      <c r="A79" s="4"/>
      <c r="B79" s="172" t="s">
        <v>299</v>
      </c>
      <c r="C79" s="172"/>
      <c r="D79" s="172"/>
      <c r="E79" s="172"/>
      <c r="F79" s="172"/>
      <c r="G79" s="172"/>
      <c r="H79"/>
    </row>
    <row r="80" spans="1:8" x14ac:dyDescent="0.45">
      <c r="A80" s="4"/>
      <c r="B80" s="5"/>
      <c r="C80"/>
      <c r="D80"/>
      <c r="E80"/>
      <c r="F80"/>
      <c r="G80"/>
      <c r="H80"/>
    </row>
    <row r="81" spans="1:8" x14ac:dyDescent="0.45">
      <c r="A81" s="4"/>
      <c r="B81" s="172" t="s">
        <v>228</v>
      </c>
      <c r="C81" s="172"/>
      <c r="D81" s="172"/>
      <c r="E81" s="172"/>
      <c r="F81" s="172"/>
      <c r="G81" s="172"/>
      <c r="H81"/>
    </row>
    <row r="82" spans="1:8" x14ac:dyDescent="0.45">
      <c r="A82" s="4"/>
      <c r="B82" s="172" t="s">
        <v>15</v>
      </c>
      <c r="C82" s="172"/>
      <c r="D82" s="172"/>
      <c r="E82" s="172"/>
      <c r="F82" s="172"/>
      <c r="G82" s="172"/>
      <c r="H82"/>
    </row>
    <row r="83" spans="1:8" x14ac:dyDescent="0.45">
      <c r="A83" s="4"/>
      <c r="B83" s="172" t="s">
        <v>16</v>
      </c>
      <c r="C83" s="172"/>
      <c r="D83" s="172"/>
      <c r="E83" s="172"/>
      <c r="F83" s="172"/>
      <c r="G83" s="172"/>
      <c r="H83"/>
    </row>
    <row r="84" spans="1:8" x14ac:dyDescent="0.45">
      <c r="A84" s="4"/>
      <c r="B84" s="5"/>
      <c r="C84"/>
      <c r="D84"/>
      <c r="E84"/>
      <c r="F84"/>
      <c r="G84"/>
      <c r="H84"/>
    </row>
    <row r="85" spans="1:8" x14ac:dyDescent="0.45">
      <c r="A85" s="4"/>
      <c r="B85" s="172" t="s">
        <v>17</v>
      </c>
      <c r="C85" s="172"/>
      <c r="D85" s="172"/>
      <c r="E85" s="172"/>
      <c r="F85" s="172"/>
      <c r="G85" s="172"/>
      <c r="H85"/>
    </row>
    <row r="86" spans="1:8" x14ac:dyDescent="0.45">
      <c r="A86" s="4"/>
      <c r="B86" s="172" t="s">
        <v>204</v>
      </c>
      <c r="C86" s="172"/>
      <c r="D86" s="172"/>
      <c r="E86" s="172"/>
      <c r="F86" s="172"/>
      <c r="G86" s="172"/>
      <c r="H86"/>
    </row>
    <row r="87" spans="1:8" x14ac:dyDescent="0.45">
      <c r="A87" s="4"/>
      <c r="B87" s="172" t="s">
        <v>205</v>
      </c>
      <c r="C87" s="172"/>
      <c r="D87" s="172"/>
      <c r="E87" s="172"/>
      <c r="F87" s="172"/>
      <c r="G87" s="172"/>
      <c r="H87"/>
    </row>
    <row r="88" spans="1:8" x14ac:dyDescent="0.45">
      <c r="A88" s="4"/>
      <c r="B88" s="172" t="s">
        <v>229</v>
      </c>
      <c r="C88" s="172"/>
      <c r="D88" s="172"/>
      <c r="E88" s="172"/>
      <c r="F88" s="172"/>
      <c r="G88" s="172"/>
      <c r="H88"/>
    </row>
    <row r="89" spans="1:8" x14ac:dyDescent="0.45">
      <c r="A89" s="4"/>
      <c r="B89" s="5"/>
      <c r="C89" s="5"/>
      <c r="D89" s="5"/>
      <c r="E89" s="5"/>
      <c r="F89" s="5"/>
      <c r="G89" s="5"/>
      <c r="H89"/>
    </row>
    <row r="90" spans="1:8" x14ac:dyDescent="0.45">
      <c r="A90" s="4"/>
      <c r="B90" s="172" t="s">
        <v>18</v>
      </c>
      <c r="C90" s="172"/>
      <c r="D90" s="172"/>
      <c r="E90" s="172"/>
      <c r="F90" s="172"/>
      <c r="G90" s="172"/>
      <c r="H90" s="172"/>
    </row>
    <row r="91" spans="1:8" x14ac:dyDescent="0.45">
      <c r="A91" s="4"/>
      <c r="B91" s="172" t="s">
        <v>19</v>
      </c>
      <c r="C91" s="172"/>
      <c r="D91" s="172"/>
      <c r="E91" s="172"/>
      <c r="F91" s="172"/>
      <c r="G91" s="172"/>
      <c r="H91"/>
    </row>
    <row r="92" spans="1:8" x14ac:dyDescent="0.45">
      <c r="A92" s="4"/>
      <c r="B92" s="172" t="s">
        <v>20</v>
      </c>
      <c r="C92" s="172"/>
      <c r="D92" s="172"/>
      <c r="E92" s="172"/>
      <c r="F92" s="172"/>
      <c r="G92" s="172"/>
      <c r="H92" s="172"/>
    </row>
    <row r="93" spans="1:8" x14ac:dyDescent="0.45">
      <c r="A93" s="4"/>
      <c r="B93" s="5"/>
      <c r="C93" s="5"/>
      <c r="D93" s="5"/>
      <c r="E93" s="5"/>
      <c r="F93" s="5"/>
      <c r="G93" s="5"/>
      <c r="H93"/>
    </row>
    <row r="94" spans="1:8" x14ac:dyDescent="0.45">
      <c r="A94" s="4"/>
      <c r="B94" s="172" t="s">
        <v>218</v>
      </c>
      <c r="C94" s="172"/>
      <c r="D94" s="172"/>
      <c r="E94" s="172"/>
      <c r="F94" s="172"/>
      <c r="G94" s="172"/>
      <c r="H94"/>
    </row>
    <row r="95" spans="1:8" x14ac:dyDescent="0.45">
      <c r="A95" s="4"/>
      <c r="B95" s="172" t="s">
        <v>207</v>
      </c>
      <c r="C95" s="172"/>
      <c r="D95" s="172" t="s">
        <v>230</v>
      </c>
      <c r="E95" s="172"/>
      <c r="F95" s="172"/>
      <c r="G95" s="172"/>
      <c r="H95"/>
    </row>
    <row r="96" spans="1:8" x14ac:dyDescent="0.45">
      <c r="A96" s="4"/>
      <c r="B96" s="172" t="s">
        <v>208</v>
      </c>
      <c r="C96" s="172"/>
      <c r="D96" s="172" t="s">
        <v>231</v>
      </c>
      <c r="E96" s="172"/>
      <c r="F96" s="172"/>
      <c r="G96" s="172"/>
      <c r="H96"/>
    </row>
    <row r="97" spans="1:8" x14ac:dyDescent="0.45">
      <c r="A97" s="4"/>
      <c r="B97" s="172" t="s">
        <v>209</v>
      </c>
      <c r="C97" s="172"/>
      <c r="D97" s="172" t="s">
        <v>232</v>
      </c>
      <c r="E97" s="172"/>
      <c r="F97" s="172"/>
      <c r="G97" s="172"/>
      <c r="H97"/>
    </row>
    <row r="98" spans="1:8" x14ac:dyDescent="0.45">
      <c r="A98" s="4"/>
      <c r="B98" s="5"/>
      <c r="C98"/>
      <c r="D98"/>
      <c r="E98"/>
      <c r="F98"/>
      <c r="G98"/>
      <c r="H98"/>
    </row>
    <row r="99" spans="1:8" x14ac:dyDescent="0.45">
      <c r="A99" s="4"/>
      <c r="B99" s="5" t="s">
        <v>22</v>
      </c>
      <c r="C99"/>
      <c r="D99"/>
      <c r="E99"/>
      <c r="F99"/>
      <c r="G99"/>
      <c r="H99"/>
    </row>
    <row r="100" spans="1:8" x14ac:dyDescent="0.45">
      <c r="A100" s="4"/>
      <c r="B100" s="5" t="s">
        <v>233</v>
      </c>
      <c r="C100"/>
      <c r="D100"/>
      <c r="E100"/>
      <c r="F100"/>
      <c r="G100"/>
      <c r="H100"/>
    </row>
    <row r="101" spans="1:8" x14ac:dyDescent="0.45">
      <c r="A101" s="4"/>
      <c r="B101" s="5"/>
      <c r="C101"/>
      <c r="D101"/>
      <c r="E101"/>
      <c r="F101"/>
      <c r="G101"/>
      <c r="H101"/>
    </row>
    <row r="102" spans="1:8" x14ac:dyDescent="0.45">
      <c r="A102" s="4"/>
      <c r="B102" s="5"/>
      <c r="C102"/>
      <c r="D102"/>
      <c r="E102"/>
      <c r="F102"/>
      <c r="G102"/>
      <c r="H102"/>
    </row>
    <row r="103" spans="1:8" x14ac:dyDescent="0.45">
      <c r="A103" s="4"/>
      <c r="B103" s="5"/>
      <c r="C103"/>
      <c r="D103"/>
      <c r="E103"/>
      <c r="F103"/>
      <c r="G103"/>
      <c r="H103"/>
    </row>
    <row r="104" spans="1:8" x14ac:dyDescent="0.45">
      <c r="A104" s="4"/>
      <c r="B104" s="5"/>
      <c r="C104"/>
      <c r="D104"/>
      <c r="E104"/>
      <c r="F104"/>
      <c r="G104"/>
      <c r="H104"/>
    </row>
    <row r="105" spans="1:8" x14ac:dyDescent="0.45">
      <c r="A105" s="4"/>
      <c r="B105" s="5"/>
      <c r="C105"/>
      <c r="D105"/>
      <c r="E105"/>
      <c r="F105"/>
      <c r="G105"/>
      <c r="H105"/>
    </row>
    <row r="106" spans="1:8" x14ac:dyDescent="0.45">
      <c r="A106" s="4"/>
      <c r="B106" s="5"/>
      <c r="C106"/>
      <c r="D106"/>
      <c r="E106"/>
      <c r="F106"/>
      <c r="G106"/>
      <c r="H106"/>
    </row>
    <row r="107" spans="1:8" x14ac:dyDescent="0.45">
      <c r="A107" s="4"/>
      <c r="B107" s="5"/>
      <c r="C107"/>
      <c r="D107"/>
      <c r="E107"/>
      <c r="F107"/>
      <c r="G107"/>
      <c r="H107"/>
    </row>
    <row r="108" spans="1:8" x14ac:dyDescent="0.45">
      <c r="A108" s="4"/>
      <c r="B108" s="5"/>
      <c r="C108"/>
      <c r="D108"/>
      <c r="E108"/>
      <c r="F108"/>
      <c r="G108"/>
      <c r="H108"/>
    </row>
    <row r="109" spans="1:8" x14ac:dyDescent="0.45">
      <c r="A109" s="4"/>
      <c r="B109" s="5"/>
      <c r="C109"/>
      <c r="D109"/>
      <c r="E109"/>
      <c r="F109"/>
      <c r="G109"/>
      <c r="H109"/>
    </row>
    <row r="110" spans="1:8" x14ac:dyDescent="0.45">
      <c r="A110" s="4"/>
      <c r="B110" s="5"/>
      <c r="C110"/>
      <c r="D110"/>
      <c r="E110"/>
      <c r="F110"/>
      <c r="G110"/>
      <c r="H110"/>
    </row>
    <row r="111" spans="1:8" x14ac:dyDescent="0.45">
      <c r="A111" s="4"/>
      <c r="B111" s="5"/>
      <c r="C111"/>
      <c r="D111"/>
      <c r="E111"/>
      <c r="F111"/>
      <c r="G111"/>
      <c r="H111"/>
    </row>
    <row r="112" spans="1:8" x14ac:dyDescent="0.45">
      <c r="A112" s="4"/>
      <c r="B112" s="5"/>
      <c r="C112"/>
      <c r="D112"/>
      <c r="E112"/>
      <c r="F112"/>
      <c r="G112"/>
      <c r="H112"/>
    </row>
    <row r="113" spans="1:8" x14ac:dyDescent="0.45">
      <c r="A113" s="4"/>
      <c r="B113" s="5"/>
      <c r="C113"/>
      <c r="D113"/>
      <c r="E113"/>
      <c r="F113"/>
      <c r="G113"/>
      <c r="H113"/>
    </row>
    <row r="114" spans="1:8" x14ac:dyDescent="0.45">
      <c r="A114" s="4"/>
      <c r="B114" s="5"/>
      <c r="C114"/>
      <c r="D114"/>
      <c r="E114"/>
      <c r="F114"/>
      <c r="G114"/>
      <c r="H114"/>
    </row>
    <row r="115" spans="1:8" x14ac:dyDescent="0.45">
      <c r="A115" s="4"/>
      <c r="B115" s="5"/>
      <c r="C115"/>
      <c r="D115"/>
      <c r="E115"/>
      <c r="F115"/>
      <c r="G115" t="s">
        <v>23</v>
      </c>
      <c r="H115"/>
    </row>
    <row r="116" spans="1:8" x14ac:dyDescent="0.45">
      <c r="A116" s="4"/>
      <c r="B116" s="5"/>
      <c r="C116"/>
      <c r="D116"/>
      <c r="E116"/>
      <c r="F116"/>
      <c r="G116"/>
      <c r="H116"/>
    </row>
    <row r="117" spans="1:8" x14ac:dyDescent="0.45">
      <c r="A117" s="4"/>
      <c r="B117" s="5"/>
      <c r="C117"/>
      <c r="D117"/>
      <c r="E117"/>
      <c r="F117"/>
      <c r="G117"/>
      <c r="H117"/>
    </row>
    <row r="118" spans="1:8" x14ac:dyDescent="0.45">
      <c r="A118" s="4"/>
      <c r="B118" s="5"/>
      <c r="C118"/>
      <c r="D118"/>
      <c r="E118"/>
      <c r="F118"/>
      <c r="G118"/>
      <c r="H118"/>
    </row>
    <row r="119" spans="1:8" x14ac:dyDescent="0.45">
      <c r="A119" s="4"/>
      <c r="B119" s="5"/>
      <c r="C119"/>
      <c r="D119"/>
      <c r="E119"/>
      <c r="F119"/>
      <c r="G119"/>
      <c r="H119"/>
    </row>
    <row r="120" spans="1:8" x14ac:dyDescent="0.45">
      <c r="A120" s="4"/>
      <c r="B120" s="5"/>
      <c r="C120"/>
      <c r="D120"/>
      <c r="E120"/>
      <c r="F120"/>
      <c r="G120"/>
      <c r="H120"/>
    </row>
    <row r="121" spans="1:8" x14ac:dyDescent="0.45">
      <c r="A121" s="4"/>
      <c r="B121" s="6" t="s">
        <v>24</v>
      </c>
      <c r="C121"/>
      <c r="D121"/>
      <c r="E121"/>
      <c r="F121"/>
      <c r="G121"/>
      <c r="H121"/>
    </row>
    <row r="122" spans="1:8" x14ac:dyDescent="0.45">
      <c r="A122" s="4"/>
      <c r="B122" s="5"/>
      <c r="C122"/>
      <c r="D122"/>
      <c r="E122"/>
      <c r="F122"/>
      <c r="G122"/>
      <c r="H122"/>
    </row>
    <row r="123" spans="1:8" x14ac:dyDescent="0.45">
      <c r="A123" s="4"/>
      <c r="B123" s="5"/>
      <c r="C123"/>
      <c r="D123"/>
      <c r="E123"/>
      <c r="F123"/>
      <c r="G123"/>
      <c r="H123"/>
    </row>
    <row r="124" spans="1:8" x14ac:dyDescent="0.45">
      <c r="A124" s="4"/>
      <c r="B124" s="5" t="s">
        <v>25</v>
      </c>
      <c r="C124"/>
      <c r="D124"/>
      <c r="E124"/>
      <c r="F124"/>
      <c r="G124"/>
      <c r="H124"/>
    </row>
    <row r="125" spans="1:8" x14ac:dyDescent="0.45">
      <c r="A125" s="4"/>
      <c r="B125" s="5" t="s">
        <v>26</v>
      </c>
      <c r="C125"/>
      <c r="D125"/>
      <c r="E125"/>
      <c r="F125"/>
      <c r="G125"/>
      <c r="H125"/>
    </row>
    <row r="126" spans="1:8" x14ac:dyDescent="0.45">
      <c r="A126" s="4"/>
      <c r="B126" s="5"/>
      <c r="C126"/>
      <c r="D126"/>
      <c r="E126"/>
      <c r="F126"/>
      <c r="G126"/>
      <c r="H126"/>
    </row>
    <row r="127" spans="1:8" x14ac:dyDescent="0.45">
      <c r="A127" s="4"/>
      <c r="B127" s="5" t="s">
        <v>27</v>
      </c>
      <c r="C127"/>
      <c r="D127"/>
      <c r="E127"/>
      <c r="F127"/>
      <c r="G127"/>
      <c r="H127"/>
    </row>
    <row r="128" spans="1:8" x14ac:dyDescent="0.45">
      <c r="A128" s="4"/>
      <c r="B128" s="5" t="s">
        <v>28</v>
      </c>
      <c r="C128"/>
      <c r="D128"/>
      <c r="E128"/>
      <c r="F128"/>
      <c r="G128"/>
      <c r="H128"/>
    </row>
    <row r="129" spans="1:8" x14ac:dyDescent="0.45">
      <c r="A129" s="4"/>
      <c r="B129" s="5" t="s">
        <v>29</v>
      </c>
      <c r="C129"/>
      <c r="D129"/>
      <c r="E129"/>
      <c r="F129"/>
      <c r="G129"/>
      <c r="H129"/>
    </row>
    <row r="130" spans="1:8" x14ac:dyDescent="0.45">
      <c r="A130" s="4"/>
      <c r="B130" s="5" t="s">
        <v>30</v>
      </c>
      <c r="C130"/>
      <c r="D130"/>
      <c r="E130"/>
      <c r="F130"/>
      <c r="G130"/>
      <c r="H130"/>
    </row>
    <row r="131" spans="1:8" x14ac:dyDescent="0.45">
      <c r="A131" s="4"/>
      <c r="B131" s="5" t="s">
        <v>31</v>
      </c>
      <c r="C131"/>
      <c r="D131"/>
      <c r="E131"/>
      <c r="F131"/>
      <c r="G131"/>
      <c r="H131"/>
    </row>
    <row r="132" spans="1:8" x14ac:dyDescent="0.45">
      <c r="A132" s="4"/>
      <c r="B132" s="5" t="s">
        <v>32</v>
      </c>
      <c r="C132"/>
      <c r="D132"/>
      <c r="E132"/>
      <c r="F132"/>
      <c r="G132"/>
      <c r="H132"/>
    </row>
    <row r="133" spans="1:8" x14ac:dyDescent="0.45">
      <c r="A133" s="4"/>
      <c r="B133" s="5" t="s">
        <v>33</v>
      </c>
      <c r="C133"/>
      <c r="D133"/>
      <c r="E133"/>
      <c r="F133"/>
      <c r="G133"/>
      <c r="H133"/>
    </row>
    <row r="134" spans="1:8" x14ac:dyDescent="0.45">
      <c r="A134" s="4"/>
      <c r="B134" s="5" t="s">
        <v>34</v>
      </c>
      <c r="C134"/>
      <c r="D134"/>
      <c r="E134"/>
      <c r="F134"/>
      <c r="G134"/>
      <c r="H134"/>
    </row>
    <row r="135" spans="1:8" x14ac:dyDescent="0.45">
      <c r="A135" s="4"/>
      <c r="B135" s="5" t="s">
        <v>35</v>
      </c>
      <c r="C135"/>
      <c r="D135"/>
      <c r="E135"/>
      <c r="F135"/>
      <c r="G135"/>
      <c r="H135"/>
    </row>
    <row r="136" spans="1:8" x14ac:dyDescent="0.45">
      <c r="A136" s="4"/>
      <c r="B136" s="5" t="s">
        <v>36</v>
      </c>
      <c r="C136"/>
      <c r="D136"/>
      <c r="E136"/>
      <c r="F136"/>
      <c r="G136"/>
      <c r="H136"/>
    </row>
    <row r="137" spans="1:8" x14ac:dyDescent="0.45">
      <c r="A137" s="4"/>
      <c r="B137" s="5" t="s">
        <v>301</v>
      </c>
      <c r="C137"/>
      <c r="D137"/>
      <c r="E137"/>
      <c r="F137"/>
      <c r="G137"/>
      <c r="H137"/>
    </row>
    <row r="138" spans="1:8" x14ac:dyDescent="0.45">
      <c r="A138" s="4"/>
      <c r="B138" s="172" t="s">
        <v>300</v>
      </c>
      <c r="C138" s="172"/>
      <c r="D138" s="172"/>
      <c r="E138" s="172"/>
      <c r="F138" s="172"/>
      <c r="G138" s="172"/>
      <c r="H138"/>
    </row>
    <row r="139" spans="1:8" x14ac:dyDescent="0.45">
      <c r="A139" s="4"/>
      <c r="B139" s="5"/>
      <c r="C139"/>
      <c r="D139"/>
      <c r="E139"/>
      <c r="F139"/>
      <c r="G139"/>
      <c r="H139"/>
    </row>
    <row r="140" spans="1:8" x14ac:dyDescent="0.45">
      <c r="A140" s="4"/>
      <c r="B140" s="5" t="s">
        <v>37</v>
      </c>
      <c r="C140"/>
      <c r="D140"/>
      <c r="E140"/>
      <c r="F140"/>
      <c r="G140"/>
      <c r="H140"/>
    </row>
    <row r="141" spans="1:8" x14ac:dyDescent="0.45">
      <c r="A141" s="4"/>
      <c r="B141" s="5" t="s">
        <v>38</v>
      </c>
      <c r="C141"/>
      <c r="D141"/>
      <c r="E141"/>
      <c r="F141"/>
      <c r="G141"/>
      <c r="H141"/>
    </row>
    <row r="142" spans="1:8" x14ac:dyDescent="0.45">
      <c r="A142" s="4"/>
      <c r="B142" s="5" t="s">
        <v>39</v>
      </c>
      <c r="C142"/>
      <c r="D142"/>
      <c r="E142"/>
      <c r="F142"/>
      <c r="G142"/>
      <c r="H142"/>
    </row>
    <row r="143" spans="1:8" x14ac:dyDescent="0.45">
      <c r="A143" s="4"/>
      <c r="B143" s="5"/>
      <c r="C143"/>
      <c r="D143"/>
      <c r="E143"/>
      <c r="F143"/>
      <c r="G143"/>
      <c r="H143"/>
    </row>
    <row r="144" spans="1:8" x14ac:dyDescent="0.45">
      <c r="A144" s="4"/>
      <c r="B144" s="5" t="s">
        <v>40</v>
      </c>
      <c r="C144"/>
      <c r="D144"/>
      <c r="E144"/>
      <c r="F144"/>
      <c r="G144"/>
      <c r="H144"/>
    </row>
    <row r="145" spans="1:8" x14ac:dyDescent="0.45">
      <c r="A145" s="4"/>
      <c r="B145" s="5" t="s">
        <v>41</v>
      </c>
      <c r="C145"/>
      <c r="D145"/>
      <c r="E145"/>
      <c r="F145"/>
      <c r="G145"/>
      <c r="H145"/>
    </row>
    <row r="146" spans="1:8" x14ac:dyDescent="0.45">
      <c r="A146" s="4"/>
      <c r="B146" s="5" t="s">
        <v>42</v>
      </c>
      <c r="C146"/>
      <c r="D146"/>
      <c r="E146"/>
      <c r="F146"/>
      <c r="G146"/>
      <c r="H146"/>
    </row>
    <row r="147" spans="1:8" x14ac:dyDescent="0.45">
      <c r="A147" s="4"/>
      <c r="B147" s="5" t="s">
        <v>43</v>
      </c>
      <c r="C147"/>
      <c r="D147"/>
      <c r="E147"/>
      <c r="F147"/>
      <c r="G147"/>
      <c r="H147"/>
    </row>
    <row r="148" spans="1:8" x14ac:dyDescent="0.45">
      <c r="A148" s="4"/>
      <c r="B148" s="5" t="s">
        <v>44</v>
      </c>
      <c r="C148"/>
      <c r="D148"/>
      <c r="E148"/>
      <c r="F148"/>
      <c r="G148"/>
      <c r="H148"/>
    </row>
    <row r="149" spans="1:8" x14ac:dyDescent="0.45">
      <c r="A149" s="4"/>
      <c r="B149" s="5" t="s">
        <v>45</v>
      </c>
      <c r="C149"/>
      <c r="D149"/>
      <c r="E149"/>
      <c r="F149"/>
      <c r="G149"/>
      <c r="H149"/>
    </row>
    <row r="150" spans="1:8" x14ac:dyDescent="0.45">
      <c r="A150" s="4"/>
      <c r="B150" s="5" t="s">
        <v>46</v>
      </c>
      <c r="C150"/>
      <c r="D150"/>
      <c r="E150"/>
      <c r="F150"/>
      <c r="G150"/>
      <c r="H150"/>
    </row>
    <row r="151" spans="1:8" x14ac:dyDescent="0.45">
      <c r="A151" s="4"/>
      <c r="B151" s="5"/>
      <c r="C151"/>
      <c r="D151"/>
      <c r="E151"/>
      <c r="F151"/>
      <c r="G151"/>
      <c r="H151"/>
    </row>
    <row r="152" spans="1:8" x14ac:dyDescent="0.45">
      <c r="A152" s="4"/>
      <c r="B152" s="5"/>
      <c r="C152"/>
      <c r="D152"/>
      <c r="E152"/>
      <c r="F152"/>
      <c r="G152"/>
      <c r="H152"/>
    </row>
    <row r="153" spans="1:8" x14ac:dyDescent="0.45">
      <c r="A153" s="4"/>
      <c r="B153" s="5"/>
      <c r="C153"/>
      <c r="D153"/>
      <c r="E153"/>
      <c r="F153"/>
      <c r="G153"/>
      <c r="H153"/>
    </row>
    <row r="154" spans="1:8" x14ac:dyDescent="0.45">
      <c r="A154" s="4"/>
      <c r="B154" s="5"/>
      <c r="C154"/>
      <c r="D154"/>
      <c r="E154"/>
      <c r="F154"/>
      <c r="G154"/>
      <c r="H154"/>
    </row>
    <row r="155" spans="1:8" x14ac:dyDescent="0.45">
      <c r="A155" s="4"/>
      <c r="B155" s="5"/>
      <c r="C155"/>
      <c r="D155"/>
      <c r="E155"/>
      <c r="F155"/>
      <c r="G155"/>
      <c r="H155"/>
    </row>
    <row r="156" spans="1:8" x14ac:dyDescent="0.45">
      <c r="A156" s="4"/>
      <c r="B156" s="5"/>
      <c r="C156"/>
      <c r="D156"/>
      <c r="E156"/>
      <c r="F156"/>
      <c r="G156"/>
      <c r="H156"/>
    </row>
    <row r="157" spans="1:8" x14ac:dyDescent="0.45">
      <c r="A157" s="4"/>
      <c r="B157" s="5"/>
      <c r="C157"/>
      <c r="D157"/>
      <c r="E157"/>
      <c r="F157"/>
      <c r="G157"/>
      <c r="H157"/>
    </row>
    <row r="158" spans="1:8" x14ac:dyDescent="0.45">
      <c r="A158" s="4"/>
      <c r="B158" s="5"/>
      <c r="C158"/>
      <c r="D158"/>
      <c r="E158"/>
      <c r="F158"/>
      <c r="G158"/>
      <c r="H158"/>
    </row>
    <row r="159" spans="1:8" x14ac:dyDescent="0.45">
      <c r="A159" s="4"/>
      <c r="B159" s="5"/>
      <c r="C159"/>
      <c r="D159"/>
      <c r="E159"/>
      <c r="F159"/>
      <c r="G159"/>
      <c r="H159"/>
    </row>
    <row r="160" spans="1:8" x14ac:dyDescent="0.45">
      <c r="A160" s="4"/>
      <c r="B160" s="5"/>
      <c r="C160"/>
      <c r="D160"/>
      <c r="E160"/>
      <c r="F160"/>
      <c r="G160"/>
      <c r="H160"/>
    </row>
    <row r="161" spans="1:10" x14ac:dyDescent="0.45">
      <c r="A161" s="4"/>
      <c r="B161" s="5"/>
      <c r="C161"/>
      <c r="D161"/>
      <c r="E161"/>
      <c r="F161"/>
      <c r="G161"/>
      <c r="H161"/>
    </row>
    <row r="162" spans="1:10" x14ac:dyDescent="0.45">
      <c r="A162" s="4"/>
      <c r="B162" s="5"/>
      <c r="C162"/>
      <c r="D162"/>
      <c r="E162"/>
      <c r="F162"/>
      <c r="G162"/>
      <c r="H162"/>
    </row>
    <row r="163" spans="1:10" x14ac:dyDescent="0.45">
      <c r="A163" s="4"/>
      <c r="B163" s="5"/>
      <c r="C163"/>
      <c r="D163"/>
      <c r="E163"/>
      <c r="F163"/>
      <c r="G163"/>
      <c r="H163"/>
    </row>
    <row r="164" spans="1:10" x14ac:dyDescent="0.45">
      <c r="A164" s="4"/>
      <c r="B164" s="5"/>
      <c r="C164"/>
      <c r="D164"/>
      <c r="E164"/>
      <c r="F164"/>
      <c r="G164"/>
      <c r="H164"/>
    </row>
    <row r="165" spans="1:10" x14ac:dyDescent="0.45">
      <c r="A165" s="4"/>
      <c r="B165" s="5"/>
      <c r="C165"/>
      <c r="D165"/>
      <c r="E165"/>
      <c r="F165"/>
      <c r="G165"/>
      <c r="H165"/>
    </row>
    <row r="166" spans="1:10" x14ac:dyDescent="0.45">
      <c r="A166" s="4"/>
      <c r="B166" s="5"/>
      <c r="C166"/>
      <c r="D166"/>
      <c r="E166"/>
      <c r="F166"/>
      <c r="G166"/>
      <c r="H166"/>
    </row>
    <row r="167" spans="1:10" x14ac:dyDescent="0.45">
      <c r="A167" s="4"/>
      <c r="B167" s="5"/>
      <c r="C167"/>
      <c r="D167"/>
      <c r="E167"/>
      <c r="F167"/>
      <c r="G167"/>
      <c r="H167"/>
    </row>
    <row r="168" spans="1:10" x14ac:dyDescent="0.45">
      <c r="A168" s="4"/>
      <c r="B168" s="5"/>
      <c r="C168"/>
      <c r="D168"/>
      <c r="E168"/>
      <c r="F168"/>
      <c r="G168"/>
      <c r="H168"/>
    </row>
    <row r="169" spans="1:10" x14ac:dyDescent="0.45">
      <c r="A169" s="4"/>
      <c r="B169" s="5"/>
      <c r="C169"/>
      <c r="D169"/>
      <c r="E169"/>
      <c r="F169"/>
      <c r="G169" t="s">
        <v>47</v>
      </c>
      <c r="H169"/>
    </row>
    <row r="170" spans="1:10" x14ac:dyDescent="0.45">
      <c r="A170" s="4"/>
      <c r="B170" s="5"/>
      <c r="C170"/>
      <c r="D170"/>
      <c r="E170"/>
      <c r="F170"/>
      <c r="G170"/>
      <c r="H170"/>
    </row>
    <row r="171" spans="1:10" x14ac:dyDescent="0.45">
      <c r="A171" s="4"/>
      <c r="B171" s="171"/>
      <c r="C171" s="171"/>
      <c r="D171" s="171"/>
      <c r="E171" s="171"/>
      <c r="F171" s="171"/>
      <c r="G171" s="171"/>
      <c r="H171"/>
    </row>
    <row r="172" spans="1:10" x14ac:dyDescent="0.45">
      <c r="A172" s="4"/>
      <c r="B172" s="171"/>
      <c r="C172" s="171"/>
      <c r="D172" s="171"/>
      <c r="E172" s="171"/>
      <c r="F172" s="171"/>
      <c r="G172" s="171"/>
      <c r="H172"/>
    </row>
    <row r="173" spans="1:10" x14ac:dyDescent="0.45">
      <c r="A173" s="4" t="s">
        <v>48</v>
      </c>
      <c r="B173" s="171" t="s">
        <v>49</v>
      </c>
      <c r="C173" s="171"/>
      <c r="D173" s="171"/>
      <c r="E173" s="171"/>
      <c r="F173" s="171"/>
      <c r="G173" s="171"/>
      <c r="H173"/>
    </row>
    <row r="174" spans="1:10" x14ac:dyDescent="0.45">
      <c r="A174" s="4"/>
      <c r="B174" s="5"/>
      <c r="C174"/>
      <c r="D174"/>
      <c r="E174"/>
      <c r="F174"/>
      <c r="G174"/>
      <c r="H174"/>
    </row>
    <row r="175" spans="1:10" x14ac:dyDescent="0.45">
      <c r="A175" s="4"/>
      <c r="B175" s="5"/>
      <c r="C175" s="9" t="s">
        <v>50</v>
      </c>
      <c r="D175"/>
      <c r="E175"/>
      <c r="F175"/>
      <c r="G175" s="9" t="s">
        <v>51</v>
      </c>
      <c r="H175" s="9" t="s">
        <v>52</v>
      </c>
      <c r="I175" s="10"/>
      <c r="J175" s="10"/>
    </row>
    <row r="176" spans="1:10" x14ac:dyDescent="0.45">
      <c r="A176" s="4"/>
      <c r="B176" s="5"/>
      <c r="C176"/>
      <c r="D176"/>
      <c r="E176"/>
      <c r="F176"/>
      <c r="G176" s="11"/>
      <c r="H176" s="12"/>
      <c r="I176" s="13"/>
      <c r="J176" s="13"/>
    </row>
    <row r="177" spans="1:13" x14ac:dyDescent="0.45">
      <c r="A177" s="4"/>
      <c r="B177" s="173" t="s">
        <v>2</v>
      </c>
      <c r="C177" s="173"/>
      <c r="D177"/>
      <c r="E177"/>
      <c r="F177"/>
      <c r="G177" s="11"/>
      <c r="H177" s="12"/>
      <c r="I177" s="13"/>
      <c r="J177" s="13"/>
    </row>
    <row r="178" spans="1:13" x14ac:dyDescent="0.45">
      <c r="A178" s="4"/>
      <c r="B178" s="5"/>
      <c r="C178"/>
      <c r="D178"/>
      <c r="E178"/>
      <c r="F178"/>
      <c r="G178" s="11"/>
      <c r="H178" s="12"/>
      <c r="I178" s="13"/>
      <c r="J178" s="13"/>
    </row>
    <row r="179" spans="1:13" x14ac:dyDescent="0.45">
      <c r="A179" s="4"/>
      <c r="B179" s="5"/>
      <c r="C179"/>
      <c r="D179"/>
      <c r="E179"/>
      <c r="F179"/>
      <c r="G179" s="11"/>
      <c r="H179" s="12"/>
      <c r="I179" s="13"/>
      <c r="J179" s="13"/>
    </row>
    <row r="180" spans="1:13" x14ac:dyDescent="0.45">
      <c r="A180" s="4"/>
      <c r="B180" s="5"/>
      <c r="C180" t="s">
        <v>53</v>
      </c>
      <c r="D180"/>
      <c r="E180"/>
      <c r="F180"/>
      <c r="G180" s="11"/>
      <c r="H180" s="12">
        <f>SUM(G182:G183)</f>
        <v>225400</v>
      </c>
      <c r="I180" s="13"/>
      <c r="J180" s="13"/>
      <c r="M180" s="3" t="s">
        <v>3</v>
      </c>
    </row>
    <row r="181" spans="1:13" x14ac:dyDescent="0.45">
      <c r="A181" s="4"/>
      <c r="B181" s="5"/>
      <c r="C181"/>
      <c r="D181"/>
      <c r="E181"/>
      <c r="F181"/>
      <c r="G181" s="11"/>
      <c r="H181" s="12"/>
      <c r="I181" s="13"/>
      <c r="J181" s="13"/>
    </row>
    <row r="182" spans="1:13" x14ac:dyDescent="0.45">
      <c r="A182" s="4">
        <v>98</v>
      </c>
      <c r="B182" s="5"/>
      <c r="C182" t="s">
        <v>234</v>
      </c>
      <c r="D182"/>
      <c r="E182" s="11">
        <f>'E 1'!I21</f>
        <v>19</v>
      </c>
      <c r="F182">
        <v>4600</v>
      </c>
      <c r="G182" s="11">
        <f>E182*F182</f>
        <v>87400</v>
      </c>
      <c r="H182" s="12"/>
      <c r="I182" s="13"/>
      <c r="J182" s="13"/>
    </row>
    <row r="183" spans="1:13" x14ac:dyDescent="0.45">
      <c r="A183" s="4">
        <v>98</v>
      </c>
      <c r="B183" s="5"/>
      <c r="C183" t="s">
        <v>235</v>
      </c>
      <c r="D183" s="4" t="s">
        <v>3</v>
      </c>
      <c r="E183" s="11">
        <f>'E 1'!I22</f>
        <v>30</v>
      </c>
      <c r="F183">
        <v>4600</v>
      </c>
      <c r="G183" s="11">
        <f>E183*F183</f>
        <v>138000</v>
      </c>
      <c r="H183" s="12"/>
      <c r="I183" s="13"/>
      <c r="J183" s="13"/>
    </row>
    <row r="184" spans="1:13" x14ac:dyDescent="0.45">
      <c r="A184" s="4"/>
      <c r="B184" s="5"/>
      <c r="C184"/>
      <c r="D184"/>
      <c r="E184"/>
      <c r="F184"/>
      <c r="G184" s="11"/>
      <c r="H184" s="12"/>
      <c r="I184" s="13"/>
      <c r="J184" s="13"/>
    </row>
    <row r="185" spans="1:13" x14ac:dyDescent="0.45">
      <c r="A185" s="4"/>
      <c r="B185" s="14" t="s">
        <v>54</v>
      </c>
      <c r="C185" s="15" t="s">
        <v>55</v>
      </c>
      <c r="D185" s="15"/>
      <c r="E185" s="15"/>
      <c r="F185" s="15"/>
      <c r="G185" s="11"/>
      <c r="H185" s="12"/>
      <c r="I185" s="13"/>
      <c r="J185" s="13"/>
    </row>
    <row r="186" spans="1:13" x14ac:dyDescent="0.45">
      <c r="A186" s="4"/>
      <c r="B186" s="16"/>
      <c r="C186" s="15" t="s">
        <v>56</v>
      </c>
      <c r="D186" s="15"/>
      <c r="E186" s="15"/>
      <c r="F186" s="15"/>
      <c r="G186" s="11"/>
      <c r="H186" s="12"/>
      <c r="I186" s="13"/>
      <c r="J186" s="13"/>
    </row>
    <row r="187" spans="1:13" x14ac:dyDescent="0.45">
      <c r="A187" s="4"/>
      <c r="B187" s="16"/>
      <c r="C187" s="15" t="s">
        <v>57</v>
      </c>
      <c r="D187" s="15"/>
      <c r="E187" s="15"/>
      <c r="F187" s="15"/>
      <c r="G187" s="11"/>
      <c r="H187" s="12"/>
      <c r="I187" s="13"/>
      <c r="J187" s="13"/>
    </row>
    <row r="188" spans="1:13" x14ac:dyDescent="0.45">
      <c r="A188" s="4"/>
      <c r="B188" s="16"/>
      <c r="C188" s="15"/>
      <c r="D188" s="15"/>
      <c r="E188" s="15"/>
      <c r="F188" s="15"/>
      <c r="G188" s="11"/>
      <c r="H188" s="12"/>
      <c r="I188" s="13"/>
      <c r="J188" s="13"/>
    </row>
    <row r="189" spans="1:13" x14ac:dyDescent="0.45">
      <c r="A189" s="4"/>
      <c r="B189" s="16"/>
      <c r="C189" s="17" t="s">
        <v>295</v>
      </c>
      <c r="D189" s="15"/>
      <c r="E189" s="18" t="s">
        <v>58</v>
      </c>
      <c r="F189" s="15"/>
      <c r="G189" s="11"/>
      <c r="H189" s="12">
        <f>'E 1'!K17</f>
        <v>119726</v>
      </c>
      <c r="I189" s="13"/>
      <c r="J189" s="13"/>
      <c r="L189" s="3" t="s">
        <v>3</v>
      </c>
    </row>
    <row r="190" spans="1:13" x14ac:dyDescent="0.45">
      <c r="A190" s="4"/>
      <c r="B190" s="16"/>
      <c r="C190" s="17"/>
      <c r="D190" s="15"/>
      <c r="E190" s="15"/>
      <c r="F190" s="15"/>
      <c r="G190" s="11"/>
      <c r="H190" s="12"/>
      <c r="I190" s="13"/>
      <c r="J190" s="13"/>
    </row>
    <row r="191" spans="1:13" x14ac:dyDescent="0.45">
      <c r="A191" s="4"/>
      <c r="B191" s="16"/>
      <c r="C191" s="17"/>
      <c r="D191" s="15"/>
      <c r="E191" s="15"/>
      <c r="F191" s="15"/>
      <c r="G191" s="11"/>
      <c r="H191" s="12"/>
      <c r="I191" s="13"/>
      <c r="J191" s="13"/>
    </row>
    <row r="192" spans="1:13" x14ac:dyDescent="0.45">
      <c r="A192" s="4"/>
      <c r="B192" s="16"/>
      <c r="C192" s="17"/>
      <c r="D192" s="15"/>
      <c r="E192" s="15"/>
      <c r="F192" s="15"/>
      <c r="G192" s="11"/>
      <c r="H192" s="12"/>
      <c r="I192" s="13"/>
      <c r="J192" s="13"/>
    </row>
    <row r="193" spans="1:10" x14ac:dyDescent="0.45">
      <c r="A193" s="4"/>
      <c r="B193" s="5"/>
      <c r="C193"/>
      <c r="D193"/>
      <c r="E193"/>
      <c r="F193"/>
      <c r="G193" s="11"/>
      <c r="H193" s="12"/>
      <c r="I193" s="13"/>
      <c r="J193" s="13"/>
    </row>
    <row r="194" spans="1:10" x14ac:dyDescent="0.45">
      <c r="A194" s="4"/>
      <c r="B194" s="5"/>
      <c r="C194"/>
      <c r="D194"/>
      <c r="E194"/>
      <c r="F194"/>
      <c r="G194" s="11"/>
      <c r="H194" s="12"/>
      <c r="I194" s="13"/>
      <c r="J194" s="13"/>
    </row>
    <row r="195" spans="1:10" x14ac:dyDescent="0.45">
      <c r="A195" s="4"/>
      <c r="B195" s="5"/>
      <c r="C195" t="s">
        <v>59</v>
      </c>
      <c r="D195"/>
      <c r="E195"/>
      <c r="F195"/>
      <c r="G195" s="11"/>
      <c r="H195" s="12">
        <f>SUM(G197:G200)</f>
        <v>7000</v>
      </c>
      <c r="I195" s="13"/>
      <c r="J195" s="13"/>
    </row>
    <row r="196" spans="1:10" x14ac:dyDescent="0.45">
      <c r="A196" s="4"/>
      <c r="B196" s="5"/>
      <c r="C196"/>
      <c r="D196"/>
      <c r="E196"/>
      <c r="F196"/>
      <c r="G196" s="11"/>
      <c r="H196" s="12"/>
      <c r="I196" s="13"/>
      <c r="J196" s="13"/>
    </row>
    <row r="197" spans="1:10" x14ac:dyDescent="0.45">
      <c r="A197" s="4" t="s">
        <v>60</v>
      </c>
      <c r="B197" s="5"/>
      <c r="C197" t="s">
        <v>61</v>
      </c>
      <c r="D197"/>
      <c r="E197"/>
      <c r="F197"/>
      <c r="G197" s="11">
        <v>5000</v>
      </c>
      <c r="H197" s="12"/>
      <c r="I197" s="13"/>
      <c r="J197" s="13"/>
    </row>
    <row r="198" spans="1:10" x14ac:dyDescent="0.45">
      <c r="A198" s="4" t="s">
        <v>62</v>
      </c>
      <c r="B198" s="5"/>
      <c r="C198" t="s">
        <v>63</v>
      </c>
      <c r="D198"/>
      <c r="E198"/>
      <c r="F198"/>
      <c r="G198" s="11">
        <v>2000</v>
      </c>
      <c r="H198" s="12"/>
      <c r="I198" s="13"/>
      <c r="J198" s="13"/>
    </row>
    <row r="199" spans="1:10" x14ac:dyDescent="0.45">
      <c r="A199" s="4"/>
      <c r="B199" s="5"/>
      <c r="C199"/>
      <c r="D199"/>
      <c r="E199"/>
      <c r="F199"/>
      <c r="G199" s="11"/>
      <c r="H199" s="12"/>
      <c r="I199" s="13"/>
      <c r="J199" s="13"/>
    </row>
    <row r="200" spans="1:10" x14ac:dyDescent="0.45">
      <c r="A200" s="4"/>
      <c r="B200" s="5"/>
      <c r="C200"/>
      <c r="D200"/>
      <c r="E200"/>
      <c r="F200"/>
      <c r="G200" s="11"/>
      <c r="H200" s="12"/>
      <c r="I200" s="13"/>
      <c r="J200" s="13"/>
    </row>
    <row r="201" spans="1:10" x14ac:dyDescent="0.45">
      <c r="A201" s="4"/>
      <c r="B201" s="5"/>
      <c r="C201"/>
      <c r="D201"/>
      <c r="E201"/>
      <c r="F201"/>
      <c r="G201" s="11"/>
      <c r="H201" s="12"/>
      <c r="I201" s="13"/>
      <c r="J201" s="13"/>
    </row>
    <row r="202" spans="1:10" x14ac:dyDescent="0.45">
      <c r="A202" s="4"/>
      <c r="B202" s="5"/>
      <c r="C202"/>
      <c r="D202"/>
      <c r="E202"/>
      <c r="F202"/>
      <c r="G202" s="11"/>
      <c r="H202" s="12"/>
      <c r="I202" s="13"/>
      <c r="J202" s="13"/>
    </row>
    <row r="203" spans="1:10" x14ac:dyDescent="0.45">
      <c r="A203" s="4"/>
      <c r="B203" s="5"/>
      <c r="C203"/>
      <c r="D203"/>
      <c r="E203"/>
      <c r="F203"/>
      <c r="G203" s="11"/>
      <c r="H203" s="12"/>
      <c r="I203" s="13"/>
      <c r="J203" s="13"/>
    </row>
    <row r="204" spans="1:10" x14ac:dyDescent="0.45">
      <c r="A204" s="4"/>
      <c r="B204" s="5"/>
      <c r="C204"/>
      <c r="D204"/>
      <c r="E204"/>
      <c r="F204"/>
      <c r="G204" s="11"/>
      <c r="H204" s="12"/>
      <c r="I204" s="13"/>
      <c r="J204" s="13"/>
    </row>
    <row r="205" spans="1:10" x14ac:dyDescent="0.45">
      <c r="A205" s="4"/>
      <c r="B205" s="14" t="s">
        <v>64</v>
      </c>
      <c r="C205" s="15" t="s">
        <v>65</v>
      </c>
      <c r="D205" s="15"/>
      <c r="E205" s="15"/>
      <c r="F205"/>
      <c r="G205" s="11"/>
      <c r="H205" s="12"/>
      <c r="I205" s="13"/>
      <c r="J205" s="13"/>
    </row>
    <row r="206" spans="1:10" x14ac:dyDescent="0.45">
      <c r="A206" s="4"/>
      <c r="B206" s="16"/>
      <c r="C206" s="15" t="s">
        <v>66</v>
      </c>
      <c r="D206" s="15"/>
      <c r="E206" s="15"/>
      <c r="F206"/>
      <c r="G206" s="11"/>
      <c r="H206" s="12"/>
      <c r="I206" s="13"/>
      <c r="J206" s="13"/>
    </row>
    <row r="207" spans="1:10" x14ac:dyDescent="0.45">
      <c r="A207" s="4"/>
      <c r="B207" s="16"/>
      <c r="C207" s="15" t="s">
        <v>67</v>
      </c>
      <c r="D207" s="15"/>
      <c r="E207" s="15"/>
      <c r="F207"/>
      <c r="G207" s="11"/>
      <c r="H207" s="12"/>
      <c r="I207" s="13"/>
      <c r="J207" s="13"/>
    </row>
    <row r="208" spans="1:10" x14ac:dyDescent="0.45">
      <c r="A208" s="4"/>
      <c r="B208" s="16"/>
      <c r="C208" s="15" t="s">
        <v>68</v>
      </c>
      <c r="D208" s="15"/>
      <c r="E208" s="15"/>
      <c r="F208"/>
      <c r="G208" s="11"/>
      <c r="H208" s="12"/>
      <c r="I208" s="13"/>
      <c r="J208" s="13"/>
    </row>
    <row r="209" spans="1:10" x14ac:dyDescent="0.45">
      <c r="A209" s="4"/>
      <c r="B209" s="16"/>
      <c r="C209" s="15" t="s">
        <v>69</v>
      </c>
      <c r="D209" s="15"/>
      <c r="E209" s="15"/>
      <c r="F209"/>
      <c r="G209" s="11"/>
      <c r="H209" s="12"/>
      <c r="I209" s="13"/>
      <c r="J209" s="13"/>
    </row>
    <row r="210" spans="1:10" x14ac:dyDescent="0.45">
      <c r="A210" s="4"/>
      <c r="B210" s="5"/>
      <c r="C210"/>
      <c r="D210"/>
      <c r="E210"/>
      <c r="F210"/>
      <c r="G210" s="11"/>
      <c r="H210" s="12"/>
      <c r="I210" s="13"/>
      <c r="J210" s="13"/>
    </row>
    <row r="211" spans="1:10" x14ac:dyDescent="0.45">
      <c r="A211" s="4"/>
      <c r="B211" s="5"/>
      <c r="C211"/>
      <c r="D211"/>
      <c r="E211"/>
      <c r="F211"/>
      <c r="G211" s="11"/>
      <c r="H211" s="12"/>
      <c r="I211" s="13"/>
      <c r="J211" s="13"/>
    </row>
    <row r="212" spans="1:10" x14ac:dyDescent="0.45">
      <c r="A212" s="4"/>
      <c r="B212" s="5"/>
      <c r="C212"/>
      <c r="D212"/>
      <c r="E212"/>
      <c r="F212"/>
      <c r="G212" s="11"/>
      <c r="H212" s="12"/>
      <c r="I212" s="13"/>
      <c r="J212" s="13"/>
    </row>
    <row r="213" spans="1:10" x14ac:dyDescent="0.45">
      <c r="A213" s="4"/>
      <c r="B213" s="5"/>
      <c r="C213"/>
      <c r="D213"/>
      <c r="E213"/>
      <c r="F213"/>
      <c r="G213" s="11"/>
      <c r="H213" s="12"/>
      <c r="I213" s="13"/>
      <c r="J213" s="13"/>
    </row>
    <row r="214" spans="1:10" x14ac:dyDescent="0.45">
      <c r="A214" s="4"/>
      <c r="B214" s="5"/>
      <c r="C214"/>
      <c r="D214"/>
      <c r="E214"/>
      <c r="F214"/>
      <c r="G214" s="11"/>
      <c r="H214" s="12"/>
      <c r="I214" s="13"/>
      <c r="J214" s="13"/>
    </row>
    <row r="215" spans="1:10" x14ac:dyDescent="0.45">
      <c r="A215" s="4"/>
      <c r="B215" s="5"/>
      <c r="C215" t="s">
        <v>70</v>
      </c>
      <c r="D215"/>
      <c r="E215"/>
      <c r="F215"/>
      <c r="G215" s="11"/>
      <c r="H215" s="12">
        <v>0</v>
      </c>
      <c r="I215" s="13"/>
      <c r="J215" s="13"/>
    </row>
    <row r="216" spans="1:10" x14ac:dyDescent="0.45">
      <c r="A216" s="4"/>
      <c r="B216" s="5"/>
      <c r="C216"/>
      <c r="D216"/>
      <c r="E216"/>
      <c r="F216"/>
      <c r="G216" s="11"/>
      <c r="H216" s="12"/>
      <c r="I216" s="13"/>
      <c r="J216" s="13"/>
    </row>
    <row r="217" spans="1:10" x14ac:dyDescent="0.45">
      <c r="A217" s="4"/>
      <c r="B217" s="5"/>
      <c r="C217" t="s">
        <v>70</v>
      </c>
      <c r="D217"/>
      <c r="E217"/>
      <c r="F217"/>
      <c r="G217" s="11">
        <v>0</v>
      </c>
      <c r="H217" s="12"/>
      <c r="I217" s="13"/>
      <c r="J217" s="13"/>
    </row>
    <row r="218" spans="1:10" x14ac:dyDescent="0.45">
      <c r="A218" s="4">
        <v>14</v>
      </c>
      <c r="B218" s="5"/>
      <c r="C218" t="s">
        <v>71</v>
      </c>
      <c r="D218"/>
      <c r="E218"/>
      <c r="F218"/>
      <c r="G218" s="11">
        <v>0</v>
      </c>
      <c r="H218" s="12"/>
      <c r="I218" s="13"/>
      <c r="J218" s="13"/>
    </row>
    <row r="219" spans="1:10" x14ac:dyDescent="0.45">
      <c r="A219" s="4"/>
      <c r="B219" s="5"/>
      <c r="C219"/>
      <c r="D219"/>
      <c r="E219"/>
      <c r="F219"/>
      <c r="G219" s="11"/>
      <c r="H219" s="12"/>
      <c r="I219" s="13"/>
      <c r="J219" s="13"/>
    </row>
    <row r="220" spans="1:10" x14ac:dyDescent="0.45">
      <c r="A220" s="4"/>
      <c r="B220" s="5"/>
      <c r="C220"/>
      <c r="D220"/>
      <c r="E220"/>
      <c r="F220"/>
      <c r="G220" s="11"/>
      <c r="H220" s="12"/>
      <c r="I220" s="13"/>
      <c r="J220" s="13"/>
    </row>
    <row r="221" spans="1:10" x14ac:dyDescent="0.45">
      <c r="A221" s="4"/>
      <c r="B221" s="5"/>
      <c r="C221"/>
      <c r="D221"/>
      <c r="E221"/>
      <c r="F221"/>
      <c r="G221" s="11"/>
      <c r="H221" s="12"/>
      <c r="I221" s="13"/>
      <c r="J221" s="13"/>
    </row>
    <row r="222" spans="1:10" x14ac:dyDescent="0.45">
      <c r="A222" s="4"/>
      <c r="B222" s="5"/>
      <c r="C222"/>
      <c r="D222"/>
      <c r="E222"/>
      <c r="F222"/>
      <c r="G222" s="11"/>
      <c r="H222" s="12"/>
      <c r="I222" s="13"/>
      <c r="J222" s="13"/>
    </row>
    <row r="223" spans="1:10" x14ac:dyDescent="0.45">
      <c r="A223" s="4"/>
      <c r="B223" s="5"/>
      <c r="C223" s="19" t="s">
        <v>72</v>
      </c>
      <c r="D223"/>
      <c r="E223"/>
      <c r="F223"/>
      <c r="G223" s="11"/>
      <c r="H223" s="20">
        <f>SUM(H180:H222)</f>
        <v>352126</v>
      </c>
      <c r="I223" s="21"/>
      <c r="J223" s="21"/>
    </row>
    <row r="224" spans="1:10" x14ac:dyDescent="0.45">
      <c r="A224" s="4"/>
      <c r="B224" s="5"/>
      <c r="C224"/>
      <c r="D224"/>
      <c r="E224"/>
      <c r="F224"/>
      <c r="G224" s="11"/>
      <c r="H224" s="12"/>
      <c r="I224" s="13"/>
      <c r="J224" s="13"/>
    </row>
    <row r="225" spans="1:10" x14ac:dyDescent="0.45">
      <c r="A225" s="4"/>
      <c r="B225" s="5"/>
      <c r="C225"/>
      <c r="D225"/>
      <c r="E225"/>
      <c r="F225"/>
      <c r="G225" s="11" t="s">
        <v>73</v>
      </c>
      <c r="H225" s="12"/>
      <c r="I225" s="13"/>
      <c r="J225" s="13"/>
    </row>
    <row r="226" spans="1:10" x14ac:dyDescent="0.45">
      <c r="A226" s="4"/>
      <c r="B226" s="5"/>
      <c r="C226"/>
      <c r="D226"/>
      <c r="E226"/>
      <c r="F226"/>
      <c r="G226"/>
      <c r="H226"/>
    </row>
    <row r="227" spans="1:10" x14ac:dyDescent="0.45">
      <c r="A227" s="4"/>
      <c r="B227" s="171"/>
      <c r="C227" s="171"/>
      <c r="D227" s="171"/>
      <c r="E227" s="171"/>
      <c r="F227" s="171"/>
      <c r="G227" s="171"/>
      <c r="H227"/>
    </row>
    <row r="228" spans="1:10" x14ac:dyDescent="0.45">
      <c r="A228" s="4"/>
      <c r="B228" s="171"/>
      <c r="C228" s="171"/>
      <c r="D228" s="171"/>
      <c r="E228" s="171"/>
      <c r="F228" s="171"/>
      <c r="G228" s="171"/>
      <c r="H228"/>
    </row>
    <row r="229" spans="1:10" x14ac:dyDescent="0.45">
      <c r="A229" s="4"/>
      <c r="B229" s="171" t="s">
        <v>49</v>
      </c>
      <c r="C229" s="171"/>
      <c r="D229" s="171"/>
      <c r="E229" s="171"/>
      <c r="F229" s="171"/>
      <c r="G229" s="171"/>
      <c r="H229"/>
    </row>
    <row r="230" spans="1:10" x14ac:dyDescent="0.45">
      <c r="A230" s="4"/>
      <c r="B230" s="5"/>
      <c r="C230"/>
      <c r="D230"/>
      <c r="E230"/>
      <c r="F230"/>
      <c r="G230"/>
      <c r="H230"/>
    </row>
    <row r="231" spans="1:10" x14ac:dyDescent="0.45">
      <c r="A231" s="4"/>
      <c r="B231" s="5"/>
      <c r="C231" s="9" t="s">
        <v>50</v>
      </c>
      <c r="D231"/>
      <c r="E231"/>
      <c r="F231"/>
      <c r="G231" s="9" t="s">
        <v>51</v>
      </c>
      <c r="H231" s="9" t="s">
        <v>52</v>
      </c>
      <c r="I231" s="10"/>
      <c r="J231" s="10"/>
    </row>
    <row r="232" spans="1:10" x14ac:dyDescent="0.45">
      <c r="A232" s="4"/>
      <c r="B232" s="5"/>
      <c r="C232"/>
      <c r="D232"/>
      <c r="E232"/>
      <c r="F232"/>
      <c r="G232" s="11"/>
      <c r="H232" s="12"/>
      <c r="I232" s="13"/>
      <c r="J232" s="13"/>
    </row>
    <row r="233" spans="1:10" x14ac:dyDescent="0.45">
      <c r="A233" s="4"/>
      <c r="B233" s="173" t="s">
        <v>4</v>
      </c>
      <c r="C233" s="173"/>
      <c r="D233"/>
      <c r="E233"/>
      <c r="F233"/>
      <c r="G233" s="11"/>
      <c r="H233" s="12"/>
      <c r="I233" s="13"/>
      <c r="J233" s="13"/>
    </row>
    <row r="234" spans="1:10" x14ac:dyDescent="0.45">
      <c r="A234" s="4"/>
      <c r="B234" s="5"/>
      <c r="C234"/>
      <c r="D234"/>
      <c r="E234"/>
      <c r="F234"/>
      <c r="G234" s="11"/>
      <c r="H234" s="12"/>
      <c r="I234" s="13"/>
      <c r="J234" s="13"/>
    </row>
    <row r="235" spans="1:10" x14ac:dyDescent="0.45">
      <c r="A235" s="4"/>
      <c r="B235" s="5"/>
      <c r="C235"/>
      <c r="D235"/>
      <c r="E235"/>
      <c r="F235"/>
      <c r="G235" s="11"/>
      <c r="H235" s="12"/>
      <c r="I235" s="13"/>
      <c r="J235" s="13"/>
    </row>
    <row r="236" spans="1:10" x14ac:dyDescent="0.45">
      <c r="A236" s="4"/>
      <c r="B236" s="5"/>
      <c r="C236" s="8" t="s">
        <v>74</v>
      </c>
      <c r="D236"/>
      <c r="E236"/>
      <c r="F236"/>
      <c r="G236" s="11"/>
      <c r="H236" s="12">
        <f>SUM(G238:G245)</f>
        <v>58200</v>
      </c>
      <c r="I236" s="13"/>
      <c r="J236" s="13"/>
    </row>
    <row r="237" spans="1:10" x14ac:dyDescent="0.45">
      <c r="A237" s="4"/>
      <c r="B237" s="5"/>
      <c r="C237"/>
      <c r="D237"/>
      <c r="E237"/>
      <c r="F237"/>
      <c r="G237" s="11"/>
      <c r="H237" s="12"/>
      <c r="I237" s="13"/>
      <c r="J237" s="13"/>
    </row>
    <row r="238" spans="1:10" x14ac:dyDescent="0.45">
      <c r="A238" s="4">
        <v>14</v>
      </c>
      <c r="B238" s="5"/>
      <c r="C238" t="s">
        <v>75</v>
      </c>
      <c r="D238"/>
      <c r="E238"/>
      <c r="F238"/>
      <c r="G238" s="11">
        <v>51000</v>
      </c>
      <c r="H238" s="12"/>
      <c r="I238" s="13"/>
      <c r="J238" s="13"/>
    </row>
    <row r="239" spans="1:10" x14ac:dyDescent="0.45">
      <c r="A239" s="4">
        <v>14</v>
      </c>
      <c r="B239" s="5"/>
      <c r="C239" t="s">
        <v>76</v>
      </c>
      <c r="D239"/>
      <c r="E239"/>
      <c r="F239"/>
      <c r="G239" s="11">
        <v>2000</v>
      </c>
      <c r="H239" s="12"/>
      <c r="I239" s="13"/>
      <c r="J239" s="13"/>
    </row>
    <row r="240" spans="1:10" x14ac:dyDescent="0.45">
      <c r="A240" s="4"/>
      <c r="B240" s="5"/>
      <c r="C240"/>
      <c r="D240"/>
      <c r="E240"/>
      <c r="F240"/>
      <c r="G240" s="11"/>
      <c r="H240" s="12"/>
      <c r="I240" s="13"/>
      <c r="J240" s="13"/>
    </row>
    <row r="241" spans="1:12" x14ac:dyDescent="0.45">
      <c r="A241" s="4"/>
      <c r="B241" s="14" t="s">
        <v>54</v>
      </c>
      <c r="C241" s="156" t="s">
        <v>77</v>
      </c>
      <c r="D241" s="15"/>
      <c r="E241" s="15"/>
      <c r="F241"/>
      <c r="G241" s="11"/>
      <c r="H241" s="12"/>
      <c r="I241" s="13"/>
      <c r="J241" s="13"/>
    </row>
    <row r="242" spans="1:12" x14ac:dyDescent="0.45">
      <c r="A242" s="4"/>
      <c r="B242" s="14"/>
      <c r="C242" s="15"/>
      <c r="D242" s="15"/>
      <c r="E242" s="15"/>
      <c r="F242"/>
      <c r="G242" s="11"/>
      <c r="H242" s="12"/>
      <c r="I242" s="13"/>
      <c r="J242" s="13"/>
    </row>
    <row r="243" spans="1:12" x14ac:dyDescent="0.45">
      <c r="A243" s="4"/>
      <c r="B243" s="14"/>
      <c r="C243" s="3" t="s">
        <v>272</v>
      </c>
      <c r="D243" s="157" t="s">
        <v>271</v>
      </c>
      <c r="F243"/>
      <c r="G243" s="11">
        <v>5000</v>
      </c>
      <c r="H243" s="12"/>
      <c r="I243" s="13"/>
      <c r="J243" s="13"/>
    </row>
    <row r="244" spans="1:12" x14ac:dyDescent="0.45">
      <c r="A244" s="4"/>
      <c r="B244" s="14"/>
      <c r="C244" s="3" t="s">
        <v>76</v>
      </c>
      <c r="D244" s="157" t="s">
        <v>271</v>
      </c>
      <c r="E244" s="15"/>
      <c r="F244"/>
      <c r="G244" s="11">
        <v>200</v>
      </c>
      <c r="H244" s="12"/>
      <c r="I244" s="13"/>
      <c r="J244" s="13"/>
    </row>
    <row r="245" spans="1:12" x14ac:dyDescent="0.45">
      <c r="A245" s="4"/>
      <c r="B245" s="16"/>
      <c r="C245" s="15"/>
      <c r="D245" s="15"/>
      <c r="E245" s="15"/>
      <c r="F245"/>
      <c r="G245" s="11"/>
      <c r="H245" s="12"/>
      <c r="I245" s="13"/>
      <c r="J245" s="13"/>
    </row>
    <row r="246" spans="1:12" x14ac:dyDescent="0.45">
      <c r="A246" s="4"/>
      <c r="B246" s="5"/>
      <c r="C246"/>
      <c r="D246"/>
      <c r="E246"/>
      <c r="F246"/>
      <c r="G246" s="11"/>
      <c r="H246" s="12"/>
      <c r="I246" s="13"/>
      <c r="J246" s="13"/>
    </row>
    <row r="247" spans="1:12" x14ac:dyDescent="0.45">
      <c r="A247" s="4"/>
      <c r="B247" s="5"/>
      <c r="C247"/>
      <c r="D247"/>
      <c r="E247"/>
      <c r="F247"/>
      <c r="G247" s="11"/>
      <c r="H247" s="12"/>
      <c r="I247" s="13"/>
      <c r="J247" s="13"/>
    </row>
    <row r="248" spans="1:12" x14ac:dyDescent="0.45">
      <c r="A248" s="4"/>
      <c r="B248" s="5"/>
      <c r="C248" s="8" t="s">
        <v>78</v>
      </c>
      <c r="D248"/>
      <c r="E248"/>
      <c r="F248"/>
      <c r="G248" s="11"/>
      <c r="H248" s="12">
        <f>SUM(H251:H278)</f>
        <v>185350.2</v>
      </c>
      <c r="I248" s="13"/>
      <c r="J248" s="13"/>
    </row>
    <row r="249" spans="1:12" x14ac:dyDescent="0.45">
      <c r="A249" s="4"/>
      <c r="B249" s="5"/>
      <c r="C249"/>
      <c r="D249"/>
      <c r="E249"/>
      <c r="F249"/>
      <c r="G249" s="11"/>
      <c r="H249" s="12"/>
      <c r="I249" s="13"/>
      <c r="J249" s="13"/>
    </row>
    <row r="250" spans="1:12" x14ac:dyDescent="0.45">
      <c r="A250" s="4"/>
      <c r="B250" s="5"/>
      <c r="C250"/>
      <c r="D250"/>
      <c r="E250"/>
      <c r="F250"/>
      <c r="G250" s="11"/>
      <c r="H250" s="12"/>
      <c r="I250" s="13"/>
      <c r="J250" s="13"/>
    </row>
    <row r="251" spans="1:12" x14ac:dyDescent="0.45">
      <c r="A251" s="4"/>
      <c r="B251" s="5"/>
      <c r="C251"/>
      <c r="D251"/>
      <c r="E251"/>
      <c r="F251"/>
      <c r="G251" s="11"/>
      <c r="H251" s="12"/>
      <c r="I251" s="13"/>
      <c r="J251" s="13"/>
    </row>
    <row r="252" spans="1:12" x14ac:dyDescent="0.45">
      <c r="A252" s="4">
        <v>11</v>
      </c>
      <c r="B252" s="5"/>
      <c r="C252" t="s">
        <v>79</v>
      </c>
      <c r="D252"/>
      <c r="E252" s="22" t="s">
        <v>80</v>
      </c>
      <c r="F252"/>
      <c r="G252" s="11">
        <f>'A 1'!C30</f>
        <v>11950</v>
      </c>
      <c r="H252" s="12">
        <f>SUM(G252:G254)</f>
        <v>31350</v>
      </c>
      <c r="I252" s="13"/>
      <c r="J252" s="13"/>
    </row>
    <row r="253" spans="1:12" x14ac:dyDescent="0.45">
      <c r="A253" s="4">
        <v>12</v>
      </c>
      <c r="B253" s="5"/>
      <c r="C253" t="s">
        <v>79</v>
      </c>
      <c r="D253"/>
      <c r="E253" s="22" t="s">
        <v>81</v>
      </c>
      <c r="F253"/>
      <c r="G253" s="11">
        <f>'A 2'!C30</f>
        <v>6700</v>
      </c>
      <c r="H253" s="12"/>
      <c r="I253" s="13"/>
      <c r="J253" s="13"/>
    </row>
    <row r="254" spans="1:12" x14ac:dyDescent="0.45">
      <c r="A254" s="4">
        <v>13</v>
      </c>
      <c r="B254" s="5"/>
      <c r="C254" t="s">
        <v>79</v>
      </c>
      <c r="D254"/>
      <c r="E254" s="22" t="s">
        <v>82</v>
      </c>
      <c r="F254"/>
      <c r="G254" s="11">
        <f>'A 3'!C30</f>
        <v>12700</v>
      </c>
      <c r="H254" s="12"/>
      <c r="I254" s="13"/>
      <c r="J254" s="13"/>
      <c r="L254" s="31"/>
    </row>
    <row r="255" spans="1:12" x14ac:dyDescent="0.45">
      <c r="A255" s="4"/>
      <c r="B255" s="5"/>
      <c r="C255"/>
      <c r="D255"/>
      <c r="E255"/>
      <c r="F255"/>
      <c r="G255" s="11"/>
      <c r="H255" s="12"/>
      <c r="I255" s="13"/>
      <c r="J255" s="13"/>
      <c r="L255" s="31"/>
    </row>
    <row r="256" spans="1:12" x14ac:dyDescent="0.45">
      <c r="A256" s="4">
        <v>15</v>
      </c>
      <c r="B256" s="5"/>
      <c r="C256" t="s">
        <v>83</v>
      </c>
      <c r="D256"/>
      <c r="E256" s="23" t="s">
        <v>84</v>
      </c>
      <c r="F256"/>
      <c r="G256" s="11">
        <f>'A 4'!N44</f>
        <v>31244</v>
      </c>
      <c r="H256" s="12">
        <f>SUM(G256:G258)</f>
        <v>85820.2</v>
      </c>
      <c r="I256" s="13"/>
      <c r="J256" s="13"/>
      <c r="L256" s="31"/>
    </row>
    <row r="257" spans="1:1024" x14ac:dyDescent="0.45">
      <c r="A257" s="4">
        <v>16</v>
      </c>
      <c r="B257" s="5"/>
      <c r="C257" t="s">
        <v>83</v>
      </c>
      <c r="D257"/>
      <c r="E257" s="23" t="s">
        <v>85</v>
      </c>
      <c r="F257"/>
      <c r="G257" s="11">
        <f>'A 5'!N44</f>
        <v>34935.199999999997</v>
      </c>
      <c r="H257" s="12"/>
      <c r="I257" s="13"/>
      <c r="J257" s="13"/>
    </row>
    <row r="258" spans="1:1024" x14ac:dyDescent="0.45">
      <c r="A258" s="4">
        <v>17</v>
      </c>
      <c r="B258" s="5"/>
      <c r="C258" t="s">
        <v>83</v>
      </c>
      <c r="D258"/>
      <c r="E258" s="23" t="s">
        <v>86</v>
      </c>
      <c r="F258"/>
      <c r="G258" s="11">
        <f>'A 6'!N44</f>
        <v>19641</v>
      </c>
      <c r="H258" s="12"/>
      <c r="I258" s="13"/>
      <c r="J258" s="13"/>
      <c r="L258" s="31"/>
    </row>
    <row r="259" spans="1:1024" x14ac:dyDescent="0.45">
      <c r="A259" s="4"/>
      <c r="B259" s="5"/>
      <c r="C259"/>
      <c r="D259"/>
      <c r="E259"/>
      <c r="F259"/>
      <c r="G259" s="11"/>
      <c r="H259" s="12"/>
      <c r="I259" s="13"/>
      <c r="J259" s="13"/>
    </row>
    <row r="260" spans="1:1024" x14ac:dyDescent="0.45">
      <c r="A260" s="4">
        <v>14</v>
      </c>
      <c r="B260" s="5"/>
      <c r="C260" t="s">
        <v>87</v>
      </c>
      <c r="D260"/>
      <c r="E260" s="24" t="s">
        <v>88</v>
      </c>
      <c r="F260"/>
      <c r="G260" s="11">
        <f>'A 7'!D24</f>
        <v>15640</v>
      </c>
      <c r="H260" s="12">
        <f>SUM(G260)</f>
        <v>15640</v>
      </c>
      <c r="I260" s="25"/>
      <c r="J260" s="13"/>
    </row>
    <row r="261" spans="1:1024" x14ac:dyDescent="0.45">
      <c r="A261" s="4"/>
      <c r="B261" s="5"/>
      <c r="C261"/>
      <c r="D261"/>
      <c r="E261"/>
      <c r="F261"/>
      <c r="G261" s="11"/>
      <c r="H261" s="12"/>
      <c r="I261" s="13"/>
      <c r="J261" s="13"/>
    </row>
    <row r="262" spans="1:1024" x14ac:dyDescent="0.45">
      <c r="A262" s="4"/>
      <c r="B262" s="5"/>
      <c r="C262"/>
      <c r="D262"/>
      <c r="E262"/>
      <c r="F262"/>
      <c r="G262" s="11"/>
      <c r="H262" s="12"/>
      <c r="I262" s="13"/>
      <c r="AMJ262"/>
    </row>
    <row r="263" spans="1:1024" x14ac:dyDescent="0.45">
      <c r="A263" s="4"/>
      <c r="B263" s="5"/>
      <c r="C263" s="174" t="s">
        <v>89</v>
      </c>
      <c r="D263" s="174"/>
      <c r="E263" s="174"/>
      <c r="F263"/>
      <c r="G263" s="11"/>
      <c r="H263" s="12"/>
      <c r="I263" s="13"/>
      <c r="AMJ263"/>
    </row>
    <row r="264" spans="1:1024" x14ac:dyDescent="0.45">
      <c r="A264" s="4"/>
      <c r="B264" s="5"/>
      <c r="C264"/>
      <c r="D264"/>
      <c r="E264"/>
      <c r="F264"/>
      <c r="G264" s="11"/>
      <c r="H264" s="12"/>
      <c r="I264" s="13"/>
      <c r="AMJ264"/>
    </row>
    <row r="265" spans="1:1024" x14ac:dyDescent="0.45">
      <c r="A265" s="4">
        <v>11</v>
      </c>
      <c r="B265" s="5"/>
      <c r="C265" t="s">
        <v>90</v>
      </c>
      <c r="D265"/>
      <c r="E265" s="26" t="s">
        <v>91</v>
      </c>
      <c r="F265"/>
      <c r="G265" s="11">
        <f>'A 8'!C32</f>
        <v>25170</v>
      </c>
      <c r="H265" s="12">
        <f>SUM(G265:G267)</f>
        <v>39540</v>
      </c>
      <c r="I265" s="13"/>
      <c r="AMJ265"/>
    </row>
    <row r="266" spans="1:1024" x14ac:dyDescent="0.45">
      <c r="A266" s="4">
        <v>12</v>
      </c>
      <c r="B266" s="5"/>
      <c r="C266" t="s">
        <v>90</v>
      </c>
      <c r="D266"/>
      <c r="E266" s="26" t="s">
        <v>92</v>
      </c>
      <c r="F266"/>
      <c r="G266" s="11">
        <f>'A 9'!C32</f>
        <v>4370</v>
      </c>
      <c r="H266" s="12"/>
      <c r="I266" s="13"/>
      <c r="AMJ266"/>
    </row>
    <row r="267" spans="1:1024" x14ac:dyDescent="0.45">
      <c r="A267" s="4">
        <v>13</v>
      </c>
      <c r="B267" s="5"/>
      <c r="C267" t="s">
        <v>90</v>
      </c>
      <c r="D267"/>
      <c r="E267" s="26" t="s">
        <v>93</v>
      </c>
      <c r="F267"/>
      <c r="G267" s="11">
        <f>'A 10'!C32</f>
        <v>10000</v>
      </c>
      <c r="H267" s="12"/>
      <c r="I267" s="13"/>
      <c r="J267" s="13"/>
    </row>
    <row r="268" spans="1:1024" x14ac:dyDescent="0.45">
      <c r="A268" s="4"/>
      <c r="B268" s="5"/>
      <c r="C268"/>
      <c r="D268"/>
      <c r="E268"/>
      <c r="F268"/>
      <c r="G268" s="11"/>
      <c r="H268" s="12"/>
      <c r="I268" s="13"/>
      <c r="J268" s="13"/>
    </row>
    <row r="269" spans="1:1024" x14ac:dyDescent="0.45">
      <c r="A269" s="4">
        <v>11</v>
      </c>
      <c r="B269" s="5"/>
      <c r="C269" t="s">
        <v>289</v>
      </c>
      <c r="D269" s="158">
        <v>1140</v>
      </c>
      <c r="E269" s="27" t="s">
        <v>94</v>
      </c>
      <c r="F269"/>
      <c r="G269" s="111">
        <f>D269*$D$274/$D$273</f>
        <v>3456.9629111266622</v>
      </c>
      <c r="H269" s="12">
        <f>SUM(G269:G272)</f>
        <v>13000</v>
      </c>
      <c r="I269" s="13"/>
      <c r="J269" s="13"/>
    </row>
    <row r="270" spans="1:1024" x14ac:dyDescent="0.45">
      <c r="A270" s="4">
        <v>12</v>
      </c>
      <c r="B270" s="5"/>
      <c r="C270" t="s">
        <v>290</v>
      </c>
      <c r="D270" s="158">
        <v>962</v>
      </c>
      <c r="E270" s="27" t="s">
        <v>95</v>
      </c>
      <c r="F270"/>
      <c r="G270" s="111">
        <f t="shared" ref="G270:G272" si="0">D270*$D$274/$D$273</f>
        <v>2917.1915092139025</v>
      </c>
      <c r="H270" s="12"/>
      <c r="I270" s="13"/>
      <c r="J270" s="13"/>
    </row>
    <row r="271" spans="1:1024" x14ac:dyDescent="0.45">
      <c r="A271" s="4">
        <v>13</v>
      </c>
      <c r="B271" s="5"/>
      <c r="C271" t="s">
        <v>291</v>
      </c>
      <c r="D271" s="158">
        <v>1202</v>
      </c>
      <c r="E271" s="27" t="s">
        <v>281</v>
      </c>
      <c r="F271"/>
      <c r="G271" s="111">
        <f t="shared" si="0"/>
        <v>3644.9731747142523</v>
      </c>
      <c r="H271" s="12"/>
      <c r="I271" s="13"/>
      <c r="J271" s="13"/>
    </row>
    <row r="272" spans="1:1024" x14ac:dyDescent="0.45">
      <c r="A272" s="4">
        <v>14</v>
      </c>
      <c r="B272" s="5"/>
      <c r="C272" t="s">
        <v>292</v>
      </c>
      <c r="D272" s="165">
        <v>983</v>
      </c>
      <c r="E272" s="166" t="s">
        <v>273</v>
      </c>
      <c r="F272" s="161"/>
      <c r="G272" s="167">
        <f t="shared" si="0"/>
        <v>2980.872404945183</v>
      </c>
      <c r="H272" s="12"/>
      <c r="I272" s="13"/>
      <c r="J272" s="13"/>
    </row>
    <row r="273" spans="1:10" x14ac:dyDescent="0.45">
      <c r="A273" s="4"/>
      <c r="B273" s="5"/>
      <c r="C273"/>
      <c r="D273" s="158">
        <f>SUM(D269:D272)</f>
        <v>4287</v>
      </c>
      <c r="E273"/>
      <c r="F273"/>
      <c r="G273" s="11"/>
      <c r="H273" s="12"/>
      <c r="I273" s="13"/>
      <c r="J273" s="13"/>
    </row>
    <row r="274" spans="1:10" x14ac:dyDescent="0.45">
      <c r="A274" s="4"/>
      <c r="B274" s="5"/>
      <c r="C274" t="s">
        <v>285</v>
      </c>
      <c r="D274" s="158">
        <v>13000</v>
      </c>
      <c r="E274"/>
      <c r="F274"/>
      <c r="G274" s="11">
        <f>SUM(G269:G273)</f>
        <v>13000</v>
      </c>
      <c r="H274" s="12"/>
      <c r="I274" s="13"/>
      <c r="J274" s="13"/>
    </row>
    <row r="275" spans="1:10" x14ac:dyDescent="0.45">
      <c r="A275" s="4"/>
      <c r="B275" s="5"/>
      <c r="C275"/>
      <c r="D275" s="158"/>
      <c r="E275"/>
      <c r="F275"/>
      <c r="G275" s="11"/>
      <c r="H275" s="12"/>
      <c r="I275" s="13"/>
      <c r="J275" s="13"/>
    </row>
    <row r="276" spans="1:10" x14ac:dyDescent="0.45">
      <c r="A276" s="4"/>
      <c r="B276" s="5"/>
      <c r="C276"/>
      <c r="D276" s="158"/>
      <c r="E276"/>
      <c r="F276"/>
      <c r="G276" s="11"/>
      <c r="H276" s="12"/>
      <c r="I276" s="13"/>
      <c r="J276" s="13"/>
    </row>
    <row r="277" spans="1:10" x14ac:dyDescent="0.45">
      <c r="A277" s="4"/>
      <c r="B277" s="5"/>
      <c r="C277" t="s">
        <v>5</v>
      </c>
      <c r="D277"/>
      <c r="E277"/>
      <c r="F277"/>
      <c r="G277" s="153">
        <f>H283-H279</f>
        <v>108575.79999999999</v>
      </c>
      <c r="H277" s="12"/>
      <c r="I277" s="13"/>
      <c r="J277" s="21"/>
    </row>
    <row r="278" spans="1:10" x14ac:dyDescent="0.45">
      <c r="A278" s="4"/>
      <c r="B278" s="5"/>
      <c r="C278"/>
      <c r="D278"/>
      <c r="E278"/>
      <c r="F278"/>
      <c r="G278" s="11"/>
      <c r="H278" s="12" t="s">
        <v>3</v>
      </c>
      <c r="I278" s="13"/>
      <c r="J278" s="21"/>
    </row>
    <row r="279" spans="1:10" x14ac:dyDescent="0.45">
      <c r="A279" s="4"/>
      <c r="B279" s="5"/>
      <c r="C279" s="19" t="s">
        <v>96</v>
      </c>
      <c r="D279"/>
      <c r="E279"/>
      <c r="F279"/>
      <c r="G279" s="11"/>
      <c r="H279" s="12">
        <f>H236+H248</f>
        <v>243550.2</v>
      </c>
      <c r="I279" s="13"/>
      <c r="J279" s="13"/>
    </row>
    <row r="280" spans="1:10" x14ac:dyDescent="0.45">
      <c r="A280" s="4"/>
      <c r="B280" s="5"/>
      <c r="C280"/>
      <c r="D280"/>
      <c r="E280"/>
      <c r="F280"/>
      <c r="G280" s="11"/>
      <c r="H280" s="12"/>
      <c r="I280" s="13"/>
      <c r="J280" s="13"/>
    </row>
    <row r="281" spans="1:10" x14ac:dyDescent="0.45">
      <c r="A281" s="4"/>
      <c r="B281" s="5"/>
      <c r="C281" s="19"/>
      <c r="D281"/>
      <c r="E281"/>
      <c r="F281"/>
      <c r="G281" s="11"/>
      <c r="H281" s="12"/>
      <c r="I281" s="13"/>
      <c r="J281" s="13"/>
    </row>
    <row r="282" spans="1:10" x14ac:dyDescent="0.45">
      <c r="A282" s="4"/>
      <c r="B282" s="5"/>
      <c r="C282"/>
      <c r="D282"/>
      <c r="E282"/>
      <c r="F282" s="9" t="s">
        <v>2</v>
      </c>
      <c r="G282" s="28"/>
      <c r="H282" s="20">
        <f>H223</f>
        <v>352126</v>
      </c>
      <c r="I282" s="21"/>
      <c r="J282" s="13"/>
    </row>
    <row r="283" spans="1:10" x14ac:dyDescent="0.45">
      <c r="A283" s="4"/>
      <c r="B283" s="5"/>
      <c r="C283"/>
      <c r="D283"/>
      <c r="E283"/>
      <c r="F283" s="9" t="s">
        <v>4</v>
      </c>
      <c r="G283" s="28"/>
      <c r="H283" s="20">
        <f>H282</f>
        <v>352126</v>
      </c>
      <c r="I283" s="21"/>
      <c r="J283" s="13"/>
    </row>
    <row r="284" spans="1:10" x14ac:dyDescent="0.45">
      <c r="A284" s="4"/>
      <c r="B284" s="5"/>
      <c r="C284"/>
      <c r="D284"/>
      <c r="E284"/>
      <c r="F284"/>
      <c r="G284" s="11"/>
      <c r="H284" s="12"/>
      <c r="I284" s="13"/>
      <c r="J284" s="13"/>
    </row>
    <row r="285" spans="1:10" x14ac:dyDescent="0.45">
      <c r="A285" s="4"/>
      <c r="B285" s="5"/>
      <c r="C285"/>
      <c r="D285"/>
      <c r="E285"/>
      <c r="F285"/>
      <c r="G285" s="11"/>
      <c r="H285" s="12">
        <f>H282-H283</f>
        <v>0</v>
      </c>
      <c r="I285" s="13"/>
      <c r="J285" s="13"/>
    </row>
    <row r="286" spans="1:10" x14ac:dyDescent="0.45">
      <c r="A286" s="4"/>
      <c r="B286" s="5"/>
      <c r="C286"/>
      <c r="D286"/>
      <c r="E286"/>
      <c r="F286"/>
      <c r="G286" s="11"/>
      <c r="H286" s="12"/>
      <c r="I286" s="13"/>
      <c r="J286" s="13"/>
    </row>
    <row r="287" spans="1:10" x14ac:dyDescent="0.45">
      <c r="A287" s="4"/>
      <c r="B287" s="5"/>
      <c r="C287"/>
      <c r="D287"/>
      <c r="E287"/>
      <c r="F287"/>
      <c r="G287" s="11"/>
      <c r="H287" s="12"/>
      <c r="I287" s="13"/>
      <c r="J287" s="13"/>
    </row>
    <row r="288" spans="1:10" s="3" customFormat="1" x14ac:dyDescent="0.45">
      <c r="I288" s="13"/>
      <c r="J288" s="13"/>
    </row>
    <row r="289" spans="2:10" s="3" customFormat="1" x14ac:dyDescent="0.45">
      <c r="I289" s="13"/>
      <c r="J289" s="13"/>
    </row>
    <row r="290" spans="2:10" s="3" customFormat="1" x14ac:dyDescent="0.45">
      <c r="B290" s="29"/>
      <c r="I290" s="13"/>
      <c r="J290" s="13"/>
    </row>
    <row r="291" spans="2:10" s="3" customFormat="1" x14ac:dyDescent="0.45">
      <c r="I291" s="13"/>
      <c r="J291" s="13"/>
    </row>
    <row r="292" spans="2:10" s="3" customFormat="1" x14ac:dyDescent="0.45">
      <c r="B292" s="175"/>
      <c r="C292" s="175"/>
      <c r="D292" s="175"/>
      <c r="E292" s="175"/>
      <c r="F292" s="175"/>
      <c r="G292" s="175"/>
      <c r="I292" s="13"/>
      <c r="J292" s="13"/>
    </row>
    <row r="293" spans="2:10" s="3" customFormat="1" x14ac:dyDescent="0.45">
      <c r="B293" s="175"/>
      <c r="C293" s="175"/>
      <c r="D293" s="175"/>
      <c r="E293" s="175"/>
      <c r="F293" s="175"/>
      <c r="G293" s="175"/>
      <c r="I293" s="13"/>
      <c r="J293" s="13"/>
    </row>
    <row r="294" spans="2:10" s="3" customFormat="1" x14ac:dyDescent="0.45">
      <c r="B294" s="175"/>
      <c r="C294" s="175"/>
      <c r="D294" s="175"/>
      <c r="E294" s="175"/>
      <c r="F294" s="175"/>
      <c r="G294" s="175"/>
      <c r="I294" s="13"/>
      <c r="J294" s="13"/>
    </row>
    <row r="295" spans="2:10" s="3" customFormat="1" x14ac:dyDescent="0.45">
      <c r="B295" s="175"/>
      <c r="C295" s="175"/>
      <c r="D295" s="175"/>
      <c r="E295" s="175"/>
      <c r="F295" s="175"/>
      <c r="G295" s="175"/>
      <c r="I295" s="13"/>
      <c r="J295" s="13"/>
    </row>
    <row r="296" spans="2:10" s="3" customFormat="1" x14ac:dyDescent="0.45">
      <c r="B296" s="175"/>
      <c r="C296" s="175"/>
      <c r="D296" s="175"/>
      <c r="E296" s="175"/>
      <c r="F296" s="175"/>
      <c r="G296" s="175"/>
      <c r="I296" s="13"/>
      <c r="J296" s="13"/>
    </row>
    <row r="297" spans="2:10" s="3" customFormat="1" x14ac:dyDescent="0.45">
      <c r="B297" s="176"/>
      <c r="C297" s="176"/>
      <c r="D297" s="176"/>
      <c r="E297" s="176"/>
      <c r="F297" s="176"/>
      <c r="G297" s="176"/>
      <c r="I297" s="13"/>
      <c r="J297" s="13"/>
    </row>
    <row r="298" spans="2:10" s="3" customFormat="1" x14ac:dyDescent="0.45">
      <c r="B298" s="175"/>
      <c r="C298" s="175"/>
      <c r="D298" s="175"/>
      <c r="E298" s="175"/>
      <c r="F298" s="175"/>
      <c r="G298" s="175"/>
      <c r="I298" s="13"/>
      <c r="J298" s="13"/>
    </row>
    <row r="299" spans="2:10" s="3" customFormat="1" x14ac:dyDescent="0.45">
      <c r="B299" s="176"/>
      <c r="C299" s="176"/>
      <c r="D299" s="176"/>
      <c r="E299" s="176"/>
      <c r="F299" s="176"/>
      <c r="G299" s="176"/>
      <c r="I299" s="13"/>
      <c r="J299" s="13"/>
    </row>
    <row r="300" spans="2:10" s="3" customFormat="1" x14ac:dyDescent="0.45">
      <c r="B300" s="175"/>
      <c r="C300" s="175"/>
      <c r="D300" s="175"/>
      <c r="E300" s="175"/>
      <c r="F300" s="175"/>
      <c r="G300" s="175"/>
      <c r="I300" s="13"/>
      <c r="J300" s="13"/>
    </row>
    <row r="301" spans="2:10" s="3" customFormat="1" x14ac:dyDescent="0.45">
      <c r="B301" s="176"/>
      <c r="C301" s="176"/>
      <c r="D301" s="176"/>
      <c r="E301" s="176"/>
      <c r="F301" s="176"/>
      <c r="G301" s="176"/>
      <c r="I301" s="13"/>
      <c r="J301" s="13"/>
    </row>
    <row r="302" spans="2:10" s="3" customFormat="1" x14ac:dyDescent="0.45">
      <c r="B302" s="175"/>
      <c r="C302" s="175"/>
      <c r="D302" s="175"/>
      <c r="E302" s="175"/>
      <c r="F302" s="175"/>
      <c r="G302" s="175"/>
      <c r="I302" s="13"/>
      <c r="J302" s="13"/>
    </row>
    <row r="303" spans="2:10" s="3" customFormat="1" x14ac:dyDescent="0.45">
      <c r="B303" s="175"/>
      <c r="C303" s="175"/>
      <c r="D303" s="175"/>
      <c r="E303" s="175"/>
      <c r="F303" s="175"/>
      <c r="G303" s="175"/>
      <c r="I303" s="13"/>
      <c r="J303" s="13"/>
    </row>
    <row r="304" spans="2:10" s="3" customFormat="1" x14ac:dyDescent="0.45">
      <c r="B304" s="175"/>
      <c r="C304" s="175"/>
      <c r="D304" s="175"/>
      <c r="E304" s="175"/>
      <c r="F304" s="175"/>
      <c r="G304" s="175"/>
      <c r="I304" s="13"/>
      <c r="J304" s="13"/>
    </row>
    <row r="305" spans="2:10" s="3" customFormat="1" x14ac:dyDescent="0.45">
      <c r="B305" s="175"/>
      <c r="C305" s="175"/>
      <c r="D305" s="175"/>
      <c r="E305" s="175"/>
      <c r="F305" s="175"/>
      <c r="G305" s="175"/>
      <c r="I305" s="13"/>
      <c r="J305" s="13"/>
    </row>
    <row r="306" spans="2:10" s="3" customFormat="1" x14ac:dyDescent="0.45">
      <c r="B306" s="175"/>
      <c r="C306" s="175"/>
      <c r="D306" s="175"/>
      <c r="E306" s="175"/>
      <c r="F306" s="175"/>
      <c r="G306" s="175"/>
      <c r="I306" s="13"/>
      <c r="J306" s="13"/>
    </row>
    <row r="307" spans="2:10" s="3" customFormat="1" x14ac:dyDescent="0.45">
      <c r="B307" s="175"/>
      <c r="C307" s="175"/>
      <c r="D307" s="175"/>
      <c r="E307" s="175"/>
      <c r="F307" s="175"/>
      <c r="G307" s="175"/>
      <c r="I307" s="13"/>
      <c r="J307" s="13"/>
    </row>
    <row r="308" spans="2:10" s="3" customFormat="1" x14ac:dyDescent="0.45">
      <c r="B308" s="175"/>
      <c r="C308" s="175"/>
      <c r="D308" s="175"/>
      <c r="E308" s="175"/>
      <c r="F308" s="175"/>
      <c r="G308" s="175"/>
      <c r="I308" s="13"/>
      <c r="J308" s="13"/>
    </row>
    <row r="309" spans="2:10" s="3" customFormat="1" x14ac:dyDescent="0.45">
      <c r="B309" s="175"/>
      <c r="C309" s="175"/>
      <c r="D309" s="175"/>
      <c r="E309" s="175"/>
      <c r="F309" s="175"/>
      <c r="G309" s="175"/>
      <c r="I309" s="13"/>
      <c r="J309" s="13"/>
    </row>
    <row r="310" spans="2:10" s="3" customFormat="1" x14ac:dyDescent="0.45">
      <c r="B310" s="175"/>
      <c r="C310" s="175"/>
      <c r="D310" s="175"/>
      <c r="E310" s="175"/>
      <c r="F310" s="175"/>
      <c r="G310" s="175"/>
      <c r="I310" s="13"/>
      <c r="J310" s="13"/>
    </row>
    <row r="311" spans="2:10" s="3" customFormat="1" x14ac:dyDescent="0.45">
      <c r="B311" s="175"/>
      <c r="C311" s="175"/>
      <c r="D311" s="175"/>
      <c r="E311" s="175"/>
      <c r="F311" s="175"/>
      <c r="G311" s="175"/>
      <c r="I311" s="13"/>
      <c r="J311" s="13"/>
    </row>
    <row r="312" spans="2:10" s="3" customFormat="1" x14ac:dyDescent="0.45">
      <c r="B312" s="175"/>
      <c r="C312" s="175"/>
      <c r="D312" s="175"/>
      <c r="E312" s="175"/>
      <c r="F312" s="175"/>
      <c r="G312" s="175"/>
      <c r="I312" s="13"/>
      <c r="J312" s="13"/>
    </row>
    <row r="313" spans="2:10" s="3" customFormat="1" x14ac:dyDescent="0.45">
      <c r="B313" s="175"/>
      <c r="C313" s="175"/>
      <c r="D313" s="175"/>
      <c r="E313" s="175"/>
      <c r="F313" s="175"/>
      <c r="G313" s="175"/>
      <c r="I313" s="13"/>
      <c r="J313" s="13"/>
    </row>
    <row r="314" spans="2:10" s="3" customFormat="1" x14ac:dyDescent="0.45">
      <c r="B314" s="175"/>
      <c r="C314" s="175"/>
      <c r="D314" s="175"/>
      <c r="E314" s="175"/>
      <c r="F314" s="175"/>
      <c r="G314" s="175"/>
      <c r="I314" s="13"/>
      <c r="J314" s="13"/>
    </row>
    <row r="315" spans="2:10" s="3" customFormat="1" x14ac:dyDescent="0.45">
      <c r="B315" s="175"/>
      <c r="C315" s="175"/>
      <c r="D315" s="175"/>
      <c r="E315" s="175"/>
      <c r="F315" s="175"/>
      <c r="G315" s="175"/>
      <c r="I315" s="13"/>
      <c r="J315" s="13"/>
    </row>
    <row r="316" spans="2:10" s="3" customFormat="1" x14ac:dyDescent="0.45">
      <c r="B316" s="175"/>
      <c r="C316" s="175"/>
      <c r="D316" s="175"/>
      <c r="E316" s="175"/>
      <c r="F316" s="175"/>
      <c r="G316" s="175"/>
      <c r="I316" s="13"/>
      <c r="J316" s="13"/>
    </row>
    <row r="317" spans="2:10" s="3" customFormat="1" x14ac:dyDescent="0.45">
      <c r="I317" s="13"/>
      <c r="J317" s="13"/>
    </row>
    <row r="318" spans="2:10" s="3" customFormat="1" x14ac:dyDescent="0.45">
      <c r="I318" s="13"/>
      <c r="J318" s="13"/>
    </row>
    <row r="319" spans="2:10" s="3" customFormat="1" x14ac:dyDescent="0.45">
      <c r="I319" s="13"/>
      <c r="J319" s="13"/>
    </row>
    <row r="320" spans="2:10" s="3" customFormat="1" x14ac:dyDescent="0.45">
      <c r="I320" s="13"/>
      <c r="J320" s="13"/>
    </row>
    <row r="321" spans="9:10" s="3" customFormat="1" x14ac:dyDescent="0.45">
      <c r="I321" s="13"/>
      <c r="J321" s="13"/>
    </row>
    <row r="322" spans="9:10" s="3" customFormat="1" x14ac:dyDescent="0.45">
      <c r="I322" s="13"/>
      <c r="J322" s="13"/>
    </row>
    <row r="323" spans="9:10" s="3" customFormat="1" x14ac:dyDescent="0.45">
      <c r="I323" s="13"/>
      <c r="J323" s="13"/>
    </row>
    <row r="324" spans="9:10" s="3" customFormat="1" x14ac:dyDescent="0.45">
      <c r="I324" s="13"/>
      <c r="J324" s="13"/>
    </row>
    <row r="325" spans="9:10" s="3" customFormat="1" x14ac:dyDescent="0.45">
      <c r="I325" s="13"/>
      <c r="J325" s="13"/>
    </row>
    <row r="326" spans="9:10" s="3" customFormat="1" x14ac:dyDescent="0.45">
      <c r="I326" s="13"/>
      <c r="J326" s="13"/>
    </row>
    <row r="327" spans="9:10" s="3" customFormat="1" x14ac:dyDescent="0.45">
      <c r="I327" s="13"/>
      <c r="J327" s="13"/>
    </row>
    <row r="328" spans="9:10" s="3" customFormat="1" x14ac:dyDescent="0.45">
      <c r="I328" s="13"/>
      <c r="J328" s="13"/>
    </row>
    <row r="329" spans="9:10" s="3" customFormat="1" x14ac:dyDescent="0.45">
      <c r="I329" s="13"/>
      <c r="J329" s="13"/>
    </row>
    <row r="330" spans="9:10" s="3" customFormat="1" x14ac:dyDescent="0.45">
      <c r="I330" s="13"/>
      <c r="J330" s="13"/>
    </row>
    <row r="331" spans="9:10" s="3" customFormat="1" x14ac:dyDescent="0.45">
      <c r="I331" s="13"/>
      <c r="J331" s="13"/>
    </row>
    <row r="332" spans="9:10" s="3" customFormat="1" x14ac:dyDescent="0.45">
      <c r="I332" s="13"/>
      <c r="J332" s="13"/>
    </row>
    <row r="333" spans="9:10" s="3" customFormat="1" x14ac:dyDescent="0.45">
      <c r="I333" s="13"/>
      <c r="J333" s="13"/>
    </row>
    <row r="334" spans="9:10" s="3" customFormat="1" x14ac:dyDescent="0.45">
      <c r="I334" s="13"/>
      <c r="J334" s="13"/>
    </row>
    <row r="335" spans="9:10" s="3" customFormat="1" x14ac:dyDescent="0.45">
      <c r="I335" s="13"/>
      <c r="J335" s="13"/>
    </row>
    <row r="336" spans="9:10" s="3" customFormat="1" x14ac:dyDescent="0.45">
      <c r="I336" s="13"/>
      <c r="J336" s="13"/>
    </row>
    <row r="337" spans="1:10" s="3" customFormat="1" x14ac:dyDescent="0.45">
      <c r="I337" s="13"/>
      <c r="J337" s="21"/>
    </row>
    <row r="338" spans="1:10" s="3" customFormat="1" x14ac:dyDescent="0.45">
      <c r="I338" s="13"/>
      <c r="J338" s="13"/>
    </row>
    <row r="339" spans="1:10" s="3" customFormat="1" x14ac:dyDescent="0.45">
      <c r="I339" s="13"/>
      <c r="J339" s="13"/>
    </row>
    <row r="340" spans="1:10" s="3" customFormat="1" x14ac:dyDescent="0.45">
      <c r="I340" s="13"/>
      <c r="J340" s="13"/>
    </row>
    <row r="341" spans="1:10" s="3" customFormat="1" x14ac:dyDescent="0.45">
      <c r="I341" s="13"/>
      <c r="J341" s="13"/>
    </row>
    <row r="342" spans="1:10" s="3" customFormat="1" x14ac:dyDescent="0.45">
      <c r="I342" s="21"/>
      <c r="J342" s="13"/>
    </row>
    <row r="343" spans="1:10" s="3" customFormat="1" x14ac:dyDescent="0.45">
      <c r="I343" s="13"/>
      <c r="J343" s="13"/>
    </row>
    <row r="344" spans="1:10" s="3" customFormat="1" ht="14.65" customHeight="1" x14ac:dyDescent="0.45">
      <c r="D344" s="30"/>
      <c r="E344" s="30"/>
      <c r="F344" s="30"/>
      <c r="G344" s="31"/>
      <c r="H344" s="13"/>
      <c r="I344" s="13"/>
      <c r="J344" s="13"/>
    </row>
    <row r="345" spans="1:10" s="3" customFormat="1" ht="14.65" customHeight="1" x14ac:dyDescent="0.45">
      <c r="A345" s="29"/>
      <c r="D345" s="30"/>
      <c r="E345" s="30"/>
      <c r="F345" s="30"/>
      <c r="G345" s="31"/>
      <c r="H345" s="13"/>
      <c r="I345" s="13"/>
    </row>
    <row r="346" spans="1:10" s="3" customFormat="1" x14ac:dyDescent="0.45">
      <c r="F346" s="32"/>
      <c r="G346" s="31"/>
      <c r="H346" s="13"/>
      <c r="I346" s="13"/>
    </row>
    <row r="347" spans="1:10" s="3" customFormat="1" x14ac:dyDescent="0.45">
      <c r="C347" s="33"/>
      <c r="F347" s="32"/>
      <c r="G347" s="31"/>
      <c r="H347" s="13"/>
      <c r="I347" s="13"/>
    </row>
    <row r="348" spans="1:10" s="3" customFormat="1" x14ac:dyDescent="0.45">
      <c r="F348" s="32"/>
      <c r="G348" s="31"/>
      <c r="H348" s="13"/>
      <c r="I348" s="13"/>
    </row>
    <row r="349" spans="1:10" s="3" customFormat="1" x14ac:dyDescent="0.45">
      <c r="F349" s="32"/>
      <c r="G349" s="31"/>
      <c r="H349" s="13"/>
      <c r="I349" s="13"/>
    </row>
    <row r="350" spans="1:10" s="3" customFormat="1" x14ac:dyDescent="0.45">
      <c r="F350" s="32"/>
    </row>
    <row r="351" spans="1:10" s="3" customFormat="1" x14ac:dyDescent="0.45">
      <c r="F351" s="32"/>
    </row>
    <row r="352" spans="1:10" s="3" customFormat="1" x14ac:dyDescent="0.45">
      <c r="F352" s="32"/>
    </row>
    <row r="353" spans="1:6" s="3" customFormat="1" x14ac:dyDescent="0.45">
      <c r="F353" s="32"/>
    </row>
    <row r="354" spans="1:6" s="3" customFormat="1" x14ac:dyDescent="0.45">
      <c r="F354" s="32"/>
    </row>
    <row r="355" spans="1:6" s="3" customFormat="1" x14ac:dyDescent="0.45">
      <c r="F355" s="32"/>
    </row>
    <row r="356" spans="1:6" s="3" customFormat="1" x14ac:dyDescent="0.45">
      <c r="C356" s="33"/>
      <c r="F356" s="32"/>
    </row>
    <row r="357" spans="1:6" s="3" customFormat="1" x14ac:dyDescent="0.45">
      <c r="A357" s="34"/>
      <c r="F357" s="32"/>
    </row>
    <row r="358" spans="1:6" s="3" customFormat="1" x14ac:dyDescent="0.45">
      <c r="F358" s="32"/>
    </row>
    <row r="359" spans="1:6" s="3" customFormat="1" x14ac:dyDescent="0.45">
      <c r="F359" s="32"/>
    </row>
    <row r="360" spans="1:6" s="3" customFormat="1" x14ac:dyDescent="0.45">
      <c r="F360" s="32"/>
    </row>
    <row r="361" spans="1:6" s="3" customFormat="1" x14ac:dyDescent="0.45">
      <c r="F361" s="32"/>
    </row>
    <row r="362" spans="1:6" s="3" customFormat="1" x14ac:dyDescent="0.45">
      <c r="F362" s="32"/>
    </row>
    <row r="363" spans="1:6" s="3" customFormat="1" x14ac:dyDescent="0.45">
      <c r="C363" s="33"/>
      <c r="F363" s="32"/>
    </row>
    <row r="364" spans="1:6" s="3" customFormat="1" x14ac:dyDescent="0.45">
      <c r="F364" s="32"/>
    </row>
    <row r="365" spans="1:6" s="3" customFormat="1" x14ac:dyDescent="0.45">
      <c r="F365" s="32"/>
    </row>
    <row r="366" spans="1:6" s="3" customFormat="1" x14ac:dyDescent="0.45">
      <c r="F366" s="32"/>
    </row>
    <row r="367" spans="1:6" s="3" customFormat="1" x14ac:dyDescent="0.45">
      <c r="F367" s="32"/>
    </row>
    <row r="368" spans="1:6" s="3" customFormat="1" x14ac:dyDescent="0.45">
      <c r="F368" s="32"/>
    </row>
    <row r="369" spans="3:6" s="3" customFormat="1" x14ac:dyDescent="0.45">
      <c r="C369" s="33"/>
      <c r="F369" s="32"/>
    </row>
    <row r="370" spans="3:6" s="3" customFormat="1" x14ac:dyDescent="0.45">
      <c r="F370" s="32"/>
    </row>
    <row r="371" spans="3:6" s="3" customFormat="1" x14ac:dyDescent="0.45">
      <c r="F371" s="32"/>
    </row>
    <row r="372" spans="3:6" s="3" customFormat="1" x14ac:dyDescent="0.45">
      <c r="F372" s="32"/>
    </row>
    <row r="373" spans="3:6" s="3" customFormat="1" x14ac:dyDescent="0.45">
      <c r="F373" s="32"/>
    </row>
    <row r="374" spans="3:6" s="3" customFormat="1" x14ac:dyDescent="0.45">
      <c r="F374" s="32"/>
    </row>
    <row r="375" spans="3:6" s="3" customFormat="1" x14ac:dyDescent="0.45">
      <c r="F375" s="32"/>
    </row>
    <row r="376" spans="3:6" s="3" customFormat="1" x14ac:dyDescent="0.45">
      <c r="F376" s="32"/>
    </row>
    <row r="377" spans="3:6" s="3" customFormat="1" x14ac:dyDescent="0.45">
      <c r="F377" s="32"/>
    </row>
    <row r="378" spans="3:6" s="3" customFormat="1" x14ac:dyDescent="0.45">
      <c r="F378" s="32"/>
    </row>
    <row r="379" spans="3:6" s="3" customFormat="1" x14ac:dyDescent="0.45">
      <c r="F379" s="32"/>
    </row>
    <row r="380" spans="3:6" s="3" customFormat="1" x14ac:dyDescent="0.45">
      <c r="F380" s="32"/>
    </row>
    <row r="381" spans="3:6" s="3" customFormat="1" x14ac:dyDescent="0.45">
      <c r="F381" s="32"/>
    </row>
    <row r="382" spans="3:6" s="3" customFormat="1" x14ac:dyDescent="0.45">
      <c r="F382" s="32"/>
    </row>
    <row r="383" spans="3:6" s="3" customFormat="1" x14ac:dyDescent="0.45">
      <c r="F383" s="32"/>
    </row>
    <row r="384" spans="3:6" s="3" customFormat="1" x14ac:dyDescent="0.45">
      <c r="F384" s="32"/>
    </row>
    <row r="385" spans="1:6" s="3" customFormat="1" x14ac:dyDescent="0.45">
      <c r="F385" s="32"/>
    </row>
    <row r="386" spans="1:6" s="3" customFormat="1" x14ac:dyDescent="0.45">
      <c r="F386" s="32"/>
    </row>
    <row r="387" spans="1:6" s="3" customFormat="1" x14ac:dyDescent="0.45">
      <c r="F387" s="32"/>
    </row>
    <row r="388" spans="1:6" s="3" customFormat="1" x14ac:dyDescent="0.45">
      <c r="F388" s="32"/>
    </row>
    <row r="389" spans="1:6" s="3" customFormat="1" x14ac:dyDescent="0.45">
      <c r="F389" s="32"/>
    </row>
    <row r="390" spans="1:6" s="3" customFormat="1" x14ac:dyDescent="0.45">
      <c r="F390" s="32"/>
    </row>
    <row r="391" spans="1:6" s="3" customFormat="1" x14ac:dyDescent="0.45">
      <c r="F391" s="32"/>
    </row>
    <row r="392" spans="1:6" s="3" customFormat="1" x14ac:dyDescent="0.45">
      <c r="F392" s="32"/>
    </row>
    <row r="393" spans="1:6" x14ac:dyDescent="0.45">
      <c r="A393" s="177"/>
      <c r="B393" s="177"/>
      <c r="C393" s="177"/>
      <c r="D393" s="177"/>
      <c r="E393" s="177"/>
      <c r="F393" s="177"/>
    </row>
    <row r="394" spans="1:6" x14ac:dyDescent="0.45">
      <c r="A394" s="177"/>
      <c r="B394" s="177"/>
      <c r="C394" s="177"/>
      <c r="D394" s="177"/>
      <c r="E394" s="177"/>
      <c r="F394" s="177"/>
    </row>
    <row r="395" spans="1:6" x14ac:dyDescent="0.45">
      <c r="A395" s="177"/>
      <c r="B395" s="177"/>
      <c r="C395" s="177"/>
      <c r="D395" s="177"/>
      <c r="E395" s="177"/>
      <c r="F395" s="177"/>
    </row>
    <row r="396" spans="1:6" x14ac:dyDescent="0.45">
      <c r="A396" s="177"/>
      <c r="B396" s="177"/>
      <c r="C396" s="177"/>
      <c r="D396" s="177"/>
      <c r="E396" s="177"/>
      <c r="F396" s="177"/>
    </row>
    <row r="397" spans="1:6" x14ac:dyDescent="0.45">
      <c r="A397" s="178"/>
      <c r="B397" s="178"/>
      <c r="C397" s="178"/>
      <c r="D397" s="178"/>
      <c r="E397" s="178"/>
      <c r="F397" s="178"/>
    </row>
    <row r="398" spans="1:6" x14ac:dyDescent="0.45">
      <c r="A398" s="178"/>
      <c r="B398" s="178"/>
      <c r="C398" s="178"/>
      <c r="D398" s="178"/>
      <c r="E398" s="178"/>
      <c r="F398" s="178"/>
    </row>
    <row r="399" spans="1:6" s="3" customFormat="1" x14ac:dyDescent="0.45">
      <c r="F399" s="32"/>
    </row>
  </sheetData>
  <mergeCells count="70">
    <mergeCell ref="B85:G85"/>
    <mergeCell ref="B86:G86"/>
    <mergeCell ref="B87:G87"/>
    <mergeCell ref="B88:G88"/>
    <mergeCell ref="B83:G83"/>
    <mergeCell ref="B82:G82"/>
    <mergeCell ref="B81:G81"/>
    <mergeCell ref="B79:G79"/>
    <mergeCell ref="B78:G78"/>
    <mergeCell ref="C63:D63"/>
    <mergeCell ref="B77:G77"/>
    <mergeCell ref="B75:G75"/>
    <mergeCell ref="B73:G73"/>
    <mergeCell ref="B72:G72"/>
    <mergeCell ref="B70:G70"/>
    <mergeCell ref="B69:G69"/>
    <mergeCell ref="B67:G67"/>
    <mergeCell ref="B66:G66"/>
    <mergeCell ref="B65:G65"/>
    <mergeCell ref="A395:F395"/>
    <mergeCell ref="A396:F396"/>
    <mergeCell ref="A397:F397"/>
    <mergeCell ref="A398:F398"/>
    <mergeCell ref="B314:G314"/>
    <mergeCell ref="B315:G315"/>
    <mergeCell ref="B316:G316"/>
    <mergeCell ref="A393:F393"/>
    <mergeCell ref="A394:F394"/>
    <mergeCell ref="B309:G309"/>
    <mergeCell ref="B310:G310"/>
    <mergeCell ref="B311:G311"/>
    <mergeCell ref="B312:G312"/>
    <mergeCell ref="B313:G313"/>
    <mergeCell ref="B304:G304"/>
    <mergeCell ref="B305:G305"/>
    <mergeCell ref="B306:G306"/>
    <mergeCell ref="B307:G307"/>
    <mergeCell ref="B308:G308"/>
    <mergeCell ref="B299:G299"/>
    <mergeCell ref="B300:G300"/>
    <mergeCell ref="B301:G301"/>
    <mergeCell ref="B302:G302"/>
    <mergeCell ref="B303:G303"/>
    <mergeCell ref="B294:G294"/>
    <mergeCell ref="B295:G295"/>
    <mergeCell ref="B296:G296"/>
    <mergeCell ref="B297:G297"/>
    <mergeCell ref="B298:G298"/>
    <mergeCell ref="B229:G229"/>
    <mergeCell ref="B233:C233"/>
    <mergeCell ref="C263:E263"/>
    <mergeCell ref="B292:G292"/>
    <mergeCell ref="B293:G293"/>
    <mergeCell ref="B172:G172"/>
    <mergeCell ref="B173:G173"/>
    <mergeCell ref="B177:C177"/>
    <mergeCell ref="B227:G227"/>
    <mergeCell ref="B228:G228"/>
    <mergeCell ref="B171:G171"/>
    <mergeCell ref="B94:G94"/>
    <mergeCell ref="B90:H90"/>
    <mergeCell ref="B91:G91"/>
    <mergeCell ref="B92:H92"/>
    <mergeCell ref="B95:C95"/>
    <mergeCell ref="B96:C96"/>
    <mergeCell ref="B97:C97"/>
    <mergeCell ref="D95:G95"/>
    <mergeCell ref="D96:G96"/>
    <mergeCell ref="D97:G97"/>
    <mergeCell ref="B138:G138"/>
  </mergeCells>
  <pageMargins left="0" right="0" top="0" bottom="0" header="0.51180555555555496" footer="0.51180555555555496"/>
  <pageSetup paperSize="9" firstPageNumber="0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AME32"/>
  <sheetViews>
    <sheetView topLeftCell="B1" zoomScaleNormal="100" workbookViewId="0">
      <selection activeCell="K5" sqref="K5"/>
    </sheetView>
  </sheetViews>
  <sheetFormatPr baseColWidth="10" defaultColWidth="11" defaultRowHeight="14.25" x14ac:dyDescent="0.45"/>
  <cols>
    <col min="1" max="1" width="27.265625" style="3" customWidth="1"/>
    <col min="2" max="2" width="11.53125" style="3" customWidth="1"/>
    <col min="3" max="3" width="11.796875" style="3" customWidth="1"/>
    <col min="4" max="4" width="9.73046875" style="3" customWidth="1"/>
    <col min="5" max="5" width="9.796875" style="3" customWidth="1"/>
    <col min="6" max="6" width="11" style="3"/>
    <col min="7" max="7" width="11" style="104"/>
    <col min="8" max="1019" width="11" style="3"/>
  </cols>
  <sheetData>
    <row r="1" spans="1:1019" ht="15" customHeight="1" thickBot="1" x14ac:dyDescent="0.5">
      <c r="A1" s="216" t="s">
        <v>89</v>
      </c>
      <c r="B1" s="183" t="s">
        <v>21</v>
      </c>
      <c r="C1" s="184"/>
      <c r="D1" s="217" t="s">
        <v>189</v>
      </c>
      <c r="E1" s="218"/>
      <c r="F1"/>
      <c r="G1" s="105"/>
      <c r="H1"/>
      <c r="I1"/>
      <c r="J1"/>
      <c r="K1"/>
      <c r="L1"/>
    </row>
    <row r="2" spans="1:1019" ht="15" customHeight="1" thickBot="1" x14ac:dyDescent="0.5">
      <c r="A2" s="216"/>
      <c r="B2" s="185"/>
      <c r="C2" s="186"/>
      <c r="D2" s="219"/>
      <c r="E2" s="220"/>
      <c r="F2"/>
      <c r="G2" s="105"/>
      <c r="H2"/>
      <c r="I2"/>
      <c r="J2"/>
      <c r="K2"/>
      <c r="L2"/>
    </row>
    <row r="3" spans="1:1019" ht="18" x14ac:dyDescent="0.45">
      <c r="A3" s="102"/>
      <c r="B3" s="102"/>
      <c r="C3" s="102"/>
      <c r="D3" s="54"/>
      <c r="E3" s="54"/>
      <c r="F3"/>
      <c r="G3" s="105"/>
      <c r="H3"/>
      <c r="I3"/>
      <c r="J3"/>
      <c r="K3"/>
      <c r="L3"/>
    </row>
    <row r="4" spans="1:1019" ht="18" x14ac:dyDescent="0.45">
      <c r="A4" s="102"/>
      <c r="B4" s="102"/>
      <c r="C4" s="102"/>
      <c r="D4" s="54"/>
      <c r="E4" s="54"/>
      <c r="F4"/>
      <c r="G4" s="105"/>
      <c r="H4"/>
      <c r="I4"/>
      <c r="J4"/>
      <c r="K4"/>
      <c r="L4"/>
    </row>
    <row r="5" spans="1:1019" x14ac:dyDescent="0.45">
      <c r="A5" s="103" t="s">
        <v>190</v>
      </c>
      <c r="B5" s="38"/>
      <c r="C5" s="110">
        <v>8000</v>
      </c>
      <c r="D5"/>
      <c r="E5"/>
      <c r="F5"/>
      <c r="G5" s="3"/>
      <c r="J5" s="170"/>
      <c r="AMB5"/>
      <c r="AMC5"/>
      <c r="AMD5"/>
      <c r="AME5"/>
    </row>
    <row r="6" spans="1:1019" x14ac:dyDescent="0.45">
      <c r="A6"/>
      <c r="B6" s="38"/>
      <c r="C6" s="111"/>
      <c r="D6"/>
      <c r="E6"/>
      <c r="F6"/>
      <c r="G6" s="31"/>
      <c r="H6" s="31"/>
      <c r="AMB6"/>
      <c r="AMC6"/>
      <c r="AMD6"/>
      <c r="AME6"/>
    </row>
    <row r="7" spans="1:1019" x14ac:dyDescent="0.45">
      <c r="A7" s="103" t="s">
        <v>203</v>
      </c>
      <c r="B7" s="38"/>
      <c r="C7" s="110">
        <v>670</v>
      </c>
      <c r="D7"/>
      <c r="E7"/>
      <c r="F7"/>
      <c r="G7" s="31"/>
      <c r="H7" s="31"/>
      <c r="AMB7"/>
      <c r="AMC7"/>
      <c r="AMD7"/>
      <c r="AME7"/>
    </row>
    <row r="8" spans="1:1019" x14ac:dyDescent="0.45">
      <c r="A8"/>
      <c r="B8" s="38"/>
      <c r="C8" s="111"/>
      <c r="D8"/>
      <c r="E8"/>
      <c r="F8"/>
      <c r="G8" s="31"/>
      <c r="H8" s="31"/>
      <c r="AMB8"/>
      <c r="AMC8"/>
      <c r="AMD8"/>
      <c r="AME8"/>
    </row>
    <row r="9" spans="1:1019" x14ac:dyDescent="0.45">
      <c r="A9" s="103" t="s">
        <v>191</v>
      </c>
      <c r="B9" s="38"/>
      <c r="C9" s="110">
        <v>6000</v>
      </c>
      <c r="D9"/>
      <c r="E9"/>
      <c r="F9"/>
      <c r="G9" s="31"/>
      <c r="H9" s="31"/>
      <c r="AMB9"/>
      <c r="AMC9"/>
      <c r="AMD9"/>
      <c r="AME9"/>
    </row>
    <row r="10" spans="1:1019" x14ac:dyDescent="0.45">
      <c r="A10"/>
      <c r="B10" s="38"/>
      <c r="C10" s="111"/>
      <c r="D10"/>
      <c r="E10"/>
      <c r="F10"/>
      <c r="G10" s="31"/>
      <c r="H10" s="31"/>
      <c r="AMB10"/>
      <c r="AMC10"/>
      <c r="AMD10"/>
      <c r="AME10"/>
    </row>
    <row r="11" spans="1:1019" x14ac:dyDescent="0.45">
      <c r="A11" s="103" t="s">
        <v>265</v>
      </c>
      <c r="B11" s="38"/>
      <c r="C11" s="110">
        <v>2000</v>
      </c>
      <c r="D11"/>
      <c r="E11"/>
      <c r="F11"/>
      <c r="G11" s="31"/>
      <c r="H11" s="31"/>
      <c r="AMB11"/>
      <c r="AMC11"/>
      <c r="AMD11"/>
      <c r="AME11"/>
    </row>
    <row r="12" spans="1:1019" x14ac:dyDescent="0.45">
      <c r="A12"/>
      <c r="B12" s="38"/>
      <c r="C12" s="111"/>
      <c r="D12"/>
      <c r="E12"/>
      <c r="F12"/>
      <c r="G12" s="31"/>
      <c r="H12" s="31"/>
      <c r="AMB12"/>
      <c r="AMC12"/>
      <c r="AMD12"/>
      <c r="AME12"/>
    </row>
    <row r="13" spans="1:1019" x14ac:dyDescent="0.45">
      <c r="A13" s="103" t="s">
        <v>267</v>
      </c>
      <c r="B13" s="38"/>
      <c r="C13" s="110">
        <v>5000</v>
      </c>
      <c r="D13"/>
      <c r="E13"/>
      <c r="F13"/>
      <c r="G13" s="31"/>
      <c r="H13" s="31"/>
      <c r="AMB13"/>
      <c r="AMC13"/>
      <c r="AMD13"/>
      <c r="AME13"/>
    </row>
    <row r="14" spans="1:1019" x14ac:dyDescent="0.45">
      <c r="A14"/>
      <c r="B14" s="38"/>
      <c r="C14" s="111"/>
      <c r="D14"/>
      <c r="E14"/>
      <c r="F14"/>
      <c r="G14" s="31"/>
      <c r="H14" s="31"/>
      <c r="AMB14"/>
      <c r="AMC14"/>
      <c r="AMD14"/>
      <c r="AME14"/>
    </row>
    <row r="15" spans="1:1019" x14ac:dyDescent="0.45">
      <c r="A15" s="103" t="s">
        <v>270</v>
      </c>
      <c r="B15" s="38"/>
      <c r="C15" s="110">
        <v>2500</v>
      </c>
      <c r="D15"/>
      <c r="E15"/>
      <c r="F15"/>
      <c r="G15" s="31"/>
      <c r="H15" s="31"/>
      <c r="AMB15"/>
      <c r="AMC15"/>
      <c r="AMD15"/>
      <c r="AME15"/>
    </row>
    <row r="16" spans="1:1019" x14ac:dyDescent="0.45">
      <c r="A16"/>
      <c r="B16" s="38"/>
      <c r="C16" s="111"/>
      <c r="D16"/>
      <c r="E16"/>
      <c r="F16"/>
      <c r="G16" s="31"/>
      <c r="H16" s="31"/>
      <c r="AMB16"/>
      <c r="AMC16"/>
      <c r="AMD16"/>
      <c r="AME16"/>
    </row>
    <row r="17" spans="1:1019" x14ac:dyDescent="0.45">
      <c r="A17" s="103" t="s">
        <v>296</v>
      </c>
      <c r="B17" s="38"/>
      <c r="C17" s="110">
        <v>1000</v>
      </c>
      <c r="D17"/>
      <c r="E17"/>
      <c r="F17"/>
      <c r="G17" s="31"/>
      <c r="H17" s="31"/>
      <c r="AMB17"/>
      <c r="AMC17"/>
      <c r="AMD17"/>
      <c r="AME17"/>
    </row>
    <row r="18" spans="1:1019" x14ac:dyDescent="0.45">
      <c r="A18"/>
      <c r="B18" s="38"/>
      <c r="C18" s="111"/>
      <c r="D18"/>
      <c r="E18"/>
      <c r="F18"/>
      <c r="G18" s="31"/>
      <c r="H18" s="31"/>
      <c r="AMB18"/>
      <c r="AMC18"/>
      <c r="AMD18"/>
      <c r="AME18"/>
    </row>
    <row r="19" spans="1:1019" x14ac:dyDescent="0.45">
      <c r="A19" s="103"/>
      <c r="B19" s="38"/>
      <c r="C19" s="110"/>
      <c r="D19"/>
      <c r="E19"/>
      <c r="F19"/>
      <c r="G19" s="31"/>
      <c r="H19" s="31"/>
      <c r="AMB19"/>
      <c r="AMC19"/>
      <c r="AMD19"/>
      <c r="AME19"/>
    </row>
    <row r="20" spans="1:1019" x14ac:dyDescent="0.45">
      <c r="A20"/>
      <c r="B20" s="38"/>
      <c r="C20" s="111"/>
      <c r="D20"/>
      <c r="E20"/>
      <c r="F20"/>
      <c r="G20" s="105"/>
      <c r="H20"/>
      <c r="I20"/>
      <c r="J20"/>
      <c r="K20" s="31"/>
      <c r="L20" s="31"/>
    </row>
    <row r="21" spans="1:1019" x14ac:dyDescent="0.45">
      <c r="A21" s="103"/>
      <c r="B21" s="38"/>
      <c r="C21" s="110"/>
      <c r="D21"/>
      <c r="E21"/>
      <c r="F21"/>
      <c r="G21" s="105"/>
      <c r="H21"/>
      <c r="I21"/>
      <c r="J21"/>
      <c r="K21" s="31"/>
      <c r="L21" s="31"/>
    </row>
    <row r="22" spans="1:1019" x14ac:dyDescent="0.45">
      <c r="A22"/>
      <c r="B22" s="38"/>
      <c r="C22" s="111"/>
      <c r="D22"/>
      <c r="E22"/>
      <c r="F22"/>
      <c r="G22" s="105"/>
      <c r="H22"/>
      <c r="I22"/>
      <c r="J22"/>
      <c r="K22" s="31"/>
      <c r="L22" s="31"/>
    </row>
    <row r="23" spans="1:1019" x14ac:dyDescent="0.45">
      <c r="A23" s="103" t="str">
        <f>IF(I23="","",I23)</f>
        <v/>
      </c>
      <c r="B23" s="38"/>
      <c r="C23" s="110"/>
      <c r="D23"/>
      <c r="E23"/>
      <c r="F23"/>
      <c r="G23" s="105"/>
      <c r="H23"/>
      <c r="I23"/>
      <c r="J23"/>
      <c r="K23" s="31"/>
      <c r="L23" s="31"/>
    </row>
    <row r="24" spans="1:1019" x14ac:dyDescent="0.45">
      <c r="A24"/>
      <c r="B24" s="38"/>
      <c r="C24" s="111"/>
      <c r="D24" s="111"/>
      <c r="E24"/>
      <c r="F24"/>
      <c r="G24" s="105"/>
      <c r="H24"/>
      <c r="I24"/>
      <c r="J24"/>
      <c r="K24" s="31"/>
      <c r="L24" s="31"/>
    </row>
    <row r="25" spans="1:1019" x14ac:dyDescent="0.45">
      <c r="A25" s="103" t="str">
        <f>IF(I25="","",I25)</f>
        <v/>
      </c>
      <c r="B25" s="38"/>
      <c r="C25" s="110"/>
      <c r="D25"/>
      <c r="E25"/>
      <c r="F25"/>
      <c r="G25" s="105"/>
      <c r="H25"/>
      <c r="I25"/>
      <c r="J25"/>
      <c r="K25" s="31"/>
      <c r="L25" s="31"/>
    </row>
    <row r="26" spans="1:1019" x14ac:dyDescent="0.45">
      <c r="A26"/>
      <c r="B26" s="38"/>
      <c r="C26" s="111"/>
      <c r="D26"/>
      <c r="E26"/>
      <c r="F26"/>
      <c r="G26" s="105"/>
      <c r="H26"/>
      <c r="I26"/>
      <c r="J26"/>
      <c r="K26" s="31"/>
      <c r="L26" s="31"/>
    </row>
    <row r="27" spans="1:1019" x14ac:dyDescent="0.45">
      <c r="A27" s="103"/>
      <c r="B27" s="38"/>
      <c r="C27" s="110"/>
      <c r="D27"/>
      <c r="E27"/>
      <c r="F27"/>
      <c r="G27" s="105"/>
      <c r="H27"/>
      <c r="I27"/>
      <c r="J27"/>
      <c r="K27" s="31"/>
      <c r="L27" s="31"/>
    </row>
    <row r="28" spans="1:1019" x14ac:dyDescent="0.45">
      <c r="A28"/>
      <c r="B28" s="38"/>
      <c r="C28" s="111"/>
      <c r="D28"/>
      <c r="E28"/>
      <c r="F28"/>
      <c r="G28" s="105"/>
      <c r="H28"/>
      <c r="I28"/>
      <c r="J28"/>
      <c r="K28" s="31"/>
      <c r="L28" s="31"/>
    </row>
    <row r="29" spans="1:1019" x14ac:dyDescent="0.45">
      <c r="A29" s="103" t="str">
        <f>IF(I29="","",I29)</f>
        <v/>
      </c>
      <c r="B29" s="38"/>
      <c r="C29" s="110"/>
      <c r="D29"/>
      <c r="E29"/>
      <c r="F29"/>
      <c r="G29" s="105"/>
      <c r="H29"/>
      <c r="I29"/>
      <c r="J29"/>
      <c r="K29" s="31"/>
      <c r="L29" s="31"/>
    </row>
    <row r="30" spans="1:1019" x14ac:dyDescent="0.45">
      <c r="A30"/>
      <c r="B30" s="38"/>
      <c r="C30" s="11"/>
      <c r="D30"/>
      <c r="E30"/>
      <c r="F30"/>
      <c r="G30" s="105"/>
      <c r="H30"/>
      <c r="I30"/>
      <c r="J30"/>
      <c r="K30" s="31"/>
      <c r="L30" s="31"/>
    </row>
    <row r="31" spans="1:1019" x14ac:dyDescent="0.45">
      <c r="C31" s="31"/>
      <c r="D31" s="31"/>
      <c r="E31" s="31"/>
      <c r="F31" s="31"/>
      <c r="H31" s="31"/>
      <c r="I31" s="31"/>
      <c r="J31" s="31"/>
    </row>
    <row r="32" spans="1:1019" x14ac:dyDescent="0.45">
      <c r="B32" s="3" t="s">
        <v>130</v>
      </c>
      <c r="C32" s="13">
        <f>SUM(C1:C31)</f>
        <v>25170</v>
      </c>
      <c r="D32" s="104"/>
      <c r="E32" s="104"/>
      <c r="F32" s="104"/>
      <c r="H32" s="104"/>
      <c r="I32" s="104"/>
    </row>
  </sheetData>
  <mergeCells count="3">
    <mergeCell ref="A1:A2"/>
    <mergeCell ref="B1:C2"/>
    <mergeCell ref="D1:E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AMD32"/>
  <sheetViews>
    <sheetView zoomScaleNormal="100" workbookViewId="0">
      <selection activeCell="G13" sqref="G13"/>
    </sheetView>
  </sheetViews>
  <sheetFormatPr baseColWidth="10" defaultColWidth="11" defaultRowHeight="14.25" x14ac:dyDescent="0.45"/>
  <cols>
    <col min="1" max="1" width="27.265625" style="3" customWidth="1"/>
    <col min="2" max="2" width="11.53125" style="3" customWidth="1"/>
    <col min="3" max="3" width="11.796875" style="3" customWidth="1"/>
    <col min="4" max="4" width="9.73046875" style="3" customWidth="1"/>
    <col min="5" max="5" width="8.53125" style="3" customWidth="1"/>
    <col min="6" max="1018" width="11" style="3"/>
  </cols>
  <sheetData>
    <row r="1" spans="1:1018" ht="15" customHeight="1" thickBot="1" x14ac:dyDescent="0.5">
      <c r="A1" s="216" t="s">
        <v>89</v>
      </c>
      <c r="B1" s="183" t="s">
        <v>133</v>
      </c>
      <c r="C1" s="184"/>
      <c r="D1" s="112"/>
      <c r="E1" s="221" t="s">
        <v>266</v>
      </c>
      <c r="F1" s="221"/>
      <c r="G1"/>
      <c r="H1"/>
      <c r="I1"/>
      <c r="J1"/>
    </row>
    <row r="2" spans="1:1018" ht="15.75" customHeight="1" thickBot="1" x14ac:dyDescent="0.5">
      <c r="A2" s="216"/>
      <c r="B2" s="185"/>
      <c r="C2" s="186"/>
      <c r="D2" s="112"/>
      <c r="E2" s="221"/>
      <c r="F2" s="221"/>
      <c r="G2"/>
      <c r="H2"/>
      <c r="I2"/>
      <c r="J2"/>
    </row>
    <row r="3" spans="1:1018" ht="18" x14ac:dyDescent="0.45">
      <c r="A3" s="102"/>
      <c r="B3" s="102"/>
      <c r="C3" s="102"/>
      <c r="D3" s="54"/>
      <c r="E3" s="54"/>
      <c r="F3" s="54"/>
      <c r="G3"/>
      <c r="H3"/>
      <c r="I3"/>
      <c r="J3"/>
    </row>
    <row r="4" spans="1:1018" ht="18" x14ac:dyDescent="0.45">
      <c r="A4" s="102"/>
      <c r="B4" s="102"/>
      <c r="C4" s="102"/>
      <c r="D4" s="54"/>
      <c r="E4"/>
      <c r="F4"/>
      <c r="G4"/>
      <c r="AMB4"/>
      <c r="AMC4"/>
      <c r="AMD4"/>
    </row>
    <row r="5" spans="1:1018" x14ac:dyDescent="0.45">
      <c r="A5" s="103" t="s">
        <v>203</v>
      </c>
      <c r="B5" s="38"/>
      <c r="C5" s="110">
        <v>670</v>
      </c>
      <c r="D5"/>
      <c r="E5"/>
      <c r="F5"/>
      <c r="G5"/>
      <c r="K5" s="31"/>
      <c r="AMB5"/>
      <c r="AMC5"/>
      <c r="AMD5"/>
    </row>
    <row r="6" spans="1:1018" x14ac:dyDescent="0.45">
      <c r="A6"/>
      <c r="B6" s="38"/>
      <c r="C6" s="111"/>
      <c r="D6"/>
      <c r="E6"/>
      <c r="F6"/>
      <c r="G6"/>
      <c r="AMB6"/>
      <c r="AMC6"/>
      <c r="AMD6"/>
    </row>
    <row r="7" spans="1:1018" x14ac:dyDescent="0.45">
      <c r="A7" s="103" t="s">
        <v>296</v>
      </c>
      <c r="B7" s="38"/>
      <c r="C7" s="110">
        <v>1000</v>
      </c>
      <c r="D7"/>
      <c r="E7"/>
      <c r="G7"/>
      <c r="H7"/>
      <c r="I7"/>
      <c r="J7"/>
    </row>
    <row r="8" spans="1:1018" x14ac:dyDescent="0.45">
      <c r="A8"/>
      <c r="B8" s="38"/>
      <c r="C8" s="111"/>
      <c r="D8"/>
      <c r="E8"/>
      <c r="G8"/>
      <c r="H8"/>
      <c r="I8"/>
      <c r="J8"/>
    </row>
    <row r="9" spans="1:1018" x14ac:dyDescent="0.45">
      <c r="A9" s="103" t="s">
        <v>297</v>
      </c>
      <c r="B9" s="38"/>
      <c r="C9" s="110">
        <v>1500</v>
      </c>
      <c r="D9"/>
      <c r="E9"/>
      <c r="G9"/>
      <c r="H9"/>
      <c r="I9"/>
      <c r="J9" t="str">
        <f>IF(K9="","",K9)</f>
        <v/>
      </c>
    </row>
    <row r="10" spans="1:1018" x14ac:dyDescent="0.45">
      <c r="A10"/>
      <c r="B10" s="38"/>
      <c r="C10" s="111"/>
      <c r="D10"/>
      <c r="E10"/>
      <c r="G10"/>
      <c r="H10"/>
      <c r="I10"/>
      <c r="J10"/>
    </row>
    <row r="11" spans="1:1018" x14ac:dyDescent="0.45">
      <c r="A11" s="103" t="s">
        <v>303</v>
      </c>
      <c r="B11" s="38"/>
      <c r="C11" s="110">
        <v>500</v>
      </c>
      <c r="D11"/>
      <c r="E11"/>
      <c r="G11"/>
      <c r="H11"/>
      <c r="I11"/>
      <c r="J11" t="str">
        <f>IF(K11="","",K11)</f>
        <v/>
      </c>
    </row>
    <row r="12" spans="1:1018" x14ac:dyDescent="0.45">
      <c r="A12"/>
      <c r="B12" s="38"/>
      <c r="C12" s="111"/>
      <c r="D12"/>
      <c r="E12"/>
      <c r="G12"/>
      <c r="H12"/>
      <c r="I12"/>
      <c r="J12"/>
    </row>
    <row r="13" spans="1:1018" x14ac:dyDescent="0.45">
      <c r="A13" s="103" t="s">
        <v>265</v>
      </c>
      <c r="B13" s="38"/>
      <c r="C13" s="110">
        <v>700</v>
      </c>
      <c r="D13"/>
      <c r="E13"/>
      <c r="G13"/>
      <c r="H13"/>
      <c r="I13"/>
      <c r="J13" t="str">
        <f>IF(K13="","",K13)</f>
        <v/>
      </c>
    </row>
    <row r="14" spans="1:1018" x14ac:dyDescent="0.45">
      <c r="A14"/>
      <c r="B14" s="38"/>
      <c r="C14" s="111"/>
      <c r="D14"/>
      <c r="E14"/>
      <c r="F14"/>
      <c r="G14"/>
      <c r="H14"/>
      <c r="I14"/>
      <c r="J14"/>
    </row>
    <row r="15" spans="1:1018" x14ac:dyDescent="0.45">
      <c r="A15" s="103"/>
      <c r="B15" s="38"/>
      <c r="C15" s="110"/>
      <c r="D15"/>
      <c r="E15"/>
      <c r="F15"/>
      <c r="G15"/>
      <c r="H15"/>
      <c r="I15"/>
      <c r="J15" t="str">
        <f>IF(K15="","",K15)</f>
        <v/>
      </c>
    </row>
    <row r="16" spans="1:1018" x14ac:dyDescent="0.45">
      <c r="A16"/>
      <c r="B16" s="38"/>
      <c r="C16" s="111"/>
      <c r="D16"/>
      <c r="E16"/>
      <c r="F16"/>
      <c r="G16"/>
      <c r="H16"/>
      <c r="I16"/>
      <c r="J16"/>
    </row>
    <row r="17" spans="1:10" x14ac:dyDescent="0.45">
      <c r="A17" s="103"/>
      <c r="B17" s="38"/>
      <c r="C17" s="110"/>
      <c r="D17"/>
      <c r="E17"/>
      <c r="F17"/>
      <c r="G17"/>
      <c r="H17"/>
      <c r="I17"/>
      <c r="J17" t="str">
        <f>IF(K17="","",K17)</f>
        <v/>
      </c>
    </row>
    <row r="18" spans="1:10" x14ac:dyDescent="0.45">
      <c r="A18"/>
      <c r="B18" s="38"/>
      <c r="C18" s="111"/>
      <c r="D18"/>
      <c r="E18"/>
      <c r="F18"/>
      <c r="G18"/>
      <c r="H18"/>
      <c r="I18"/>
      <c r="J18"/>
    </row>
    <row r="19" spans="1:10" x14ac:dyDescent="0.45">
      <c r="A19" s="103"/>
      <c r="B19" s="38"/>
      <c r="C19" s="110"/>
      <c r="D19"/>
      <c r="E19"/>
      <c r="F19"/>
      <c r="G19"/>
      <c r="H19"/>
      <c r="I19"/>
      <c r="J19" t="str">
        <f>IF(K19="","",K19)</f>
        <v/>
      </c>
    </row>
    <row r="20" spans="1:10" x14ac:dyDescent="0.45">
      <c r="A20"/>
      <c r="B20" s="38"/>
      <c r="C20" s="111"/>
      <c r="D20"/>
      <c r="E20"/>
      <c r="F20"/>
      <c r="G20"/>
      <c r="H20"/>
      <c r="I20"/>
      <c r="J20"/>
    </row>
    <row r="21" spans="1:10" x14ac:dyDescent="0.45">
      <c r="A21" s="103"/>
      <c r="B21" s="38"/>
      <c r="C21" s="110"/>
      <c r="D21"/>
      <c r="E21"/>
      <c r="F21"/>
      <c r="G21"/>
      <c r="H21"/>
      <c r="I21"/>
      <c r="J21" t="str">
        <f>IF(K21="","",K21)</f>
        <v/>
      </c>
    </row>
    <row r="22" spans="1:10" x14ac:dyDescent="0.45">
      <c r="A22"/>
      <c r="B22" s="38"/>
      <c r="C22" s="111"/>
      <c r="D22"/>
      <c r="E22"/>
      <c r="F22"/>
      <c r="G22"/>
      <c r="H22"/>
      <c r="I22"/>
      <c r="J22"/>
    </row>
    <row r="23" spans="1:10" x14ac:dyDescent="0.45">
      <c r="A23" s="103" t="str">
        <f>IF(I23="","",I23)</f>
        <v/>
      </c>
      <c r="B23" s="38"/>
      <c r="C23" s="110"/>
      <c r="D23"/>
      <c r="E23"/>
      <c r="F23"/>
      <c r="G23"/>
      <c r="H23"/>
      <c r="I23"/>
      <c r="J23" t="str">
        <f>IF(K23="","",K23)</f>
        <v/>
      </c>
    </row>
    <row r="24" spans="1:10" x14ac:dyDescent="0.45">
      <c r="A24"/>
      <c r="B24" s="38"/>
      <c r="C24" s="111"/>
      <c r="D24"/>
      <c r="E24"/>
      <c r="F24"/>
      <c r="G24"/>
      <c r="H24"/>
      <c r="I24"/>
      <c r="J24"/>
    </row>
    <row r="25" spans="1:10" x14ac:dyDescent="0.45">
      <c r="A25" s="103" t="str">
        <f>IF(I25="","",I25)</f>
        <v/>
      </c>
      <c r="B25" s="38"/>
      <c r="C25" s="110"/>
      <c r="D25"/>
      <c r="E25"/>
      <c r="F25"/>
      <c r="G25"/>
      <c r="H25"/>
      <c r="I25"/>
      <c r="J25" t="str">
        <f>IF(K25="","",K25)</f>
        <v/>
      </c>
    </row>
    <row r="26" spans="1:10" x14ac:dyDescent="0.45">
      <c r="A26"/>
      <c r="B26" s="38"/>
      <c r="C26" s="111"/>
      <c r="D26"/>
      <c r="E26"/>
      <c r="F26"/>
      <c r="G26"/>
      <c r="H26"/>
      <c r="I26"/>
      <c r="J26"/>
    </row>
    <row r="27" spans="1:10" x14ac:dyDescent="0.45">
      <c r="A27" s="103"/>
      <c r="B27" s="38"/>
      <c r="C27" s="110"/>
      <c r="D27"/>
      <c r="E27"/>
      <c r="F27"/>
      <c r="G27"/>
      <c r="H27"/>
      <c r="I27"/>
      <c r="J27"/>
    </row>
    <row r="28" spans="1:10" x14ac:dyDescent="0.45">
      <c r="A28"/>
      <c r="B28" s="38"/>
      <c r="C28" s="111"/>
      <c r="D28"/>
      <c r="E28"/>
      <c r="F28"/>
      <c r="G28"/>
      <c r="H28"/>
      <c r="I28"/>
      <c r="J28"/>
    </row>
    <row r="29" spans="1:10" x14ac:dyDescent="0.45">
      <c r="A29" s="103" t="str">
        <f>IF(I29="","",I29)</f>
        <v/>
      </c>
      <c r="B29" s="38"/>
      <c r="C29" s="110"/>
      <c r="D29"/>
      <c r="E29"/>
      <c r="F29"/>
      <c r="G29"/>
      <c r="H29"/>
      <c r="I29"/>
      <c r="J29" t="str">
        <f>IF(K29="","",K29)</f>
        <v/>
      </c>
    </row>
    <row r="30" spans="1:10" x14ac:dyDescent="0.45">
      <c r="A30"/>
      <c r="B30" s="38"/>
      <c r="C30" s="11"/>
      <c r="D30"/>
      <c r="E30"/>
      <c r="F30"/>
      <c r="G30"/>
      <c r="H30"/>
      <c r="I30"/>
      <c r="J30" t="str">
        <f>IF(K30="","",K30)</f>
        <v/>
      </c>
    </row>
    <row r="31" spans="1:10" x14ac:dyDescent="0.45">
      <c r="C31" s="31"/>
      <c r="D31" s="31"/>
      <c r="E31" s="31"/>
      <c r="F31" s="11"/>
      <c r="G31" s="11"/>
      <c r="H31" s="11"/>
      <c r="I31" s="11"/>
      <c r="J31" s="11"/>
    </row>
    <row r="32" spans="1:10" x14ac:dyDescent="0.45">
      <c r="B32" s="3" t="s">
        <v>130</v>
      </c>
      <c r="C32" s="13">
        <f>SUM(C5:C31)</f>
        <v>4370</v>
      </c>
      <c r="D32" s="104"/>
      <c r="E32" s="104"/>
      <c r="F32" s="105"/>
      <c r="G32" s="105"/>
      <c r="H32" s="105"/>
      <c r="I32" s="105"/>
      <c r="J32" s="105"/>
    </row>
  </sheetData>
  <mergeCells count="3">
    <mergeCell ref="A1:A2"/>
    <mergeCell ref="E1:F2"/>
    <mergeCell ref="B1:C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C32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AMA48"/>
  <sheetViews>
    <sheetView topLeftCell="A3" zoomScaleNormal="100" workbookViewId="0">
      <selection activeCell="J5" sqref="J5"/>
    </sheetView>
  </sheetViews>
  <sheetFormatPr baseColWidth="10" defaultColWidth="11" defaultRowHeight="14.25" x14ac:dyDescent="0.45"/>
  <cols>
    <col min="1" max="1" width="20.53125" style="3" customWidth="1"/>
    <col min="2" max="2" width="9.46484375" style="3" customWidth="1"/>
    <col min="3" max="3" width="11" style="3"/>
    <col min="4" max="4" width="11" style="104"/>
    <col min="5" max="5" width="8.53125" style="3" customWidth="1"/>
    <col min="6" max="7" width="11" style="3"/>
    <col min="8" max="8" width="11.19921875" style="3" customWidth="1"/>
    <col min="9" max="1015" width="11" style="3"/>
  </cols>
  <sheetData>
    <row r="1" spans="1:1015" ht="15" customHeight="1" thickBot="1" x14ac:dyDescent="0.5">
      <c r="A1" s="216" t="s">
        <v>89</v>
      </c>
      <c r="B1" s="112"/>
      <c r="C1" s="216" t="s">
        <v>176</v>
      </c>
      <c r="D1" s="216"/>
      <c r="E1" s="221" t="s">
        <v>217</v>
      </c>
      <c r="F1" s="221"/>
      <c r="G1"/>
      <c r="H1" s="222"/>
    </row>
    <row r="2" spans="1:1015" ht="15.75" customHeight="1" thickBot="1" x14ac:dyDescent="0.5">
      <c r="A2" s="216"/>
      <c r="B2" s="112"/>
      <c r="C2" s="216"/>
      <c r="D2" s="216"/>
      <c r="E2" s="221"/>
      <c r="F2" s="221"/>
      <c r="G2"/>
      <c r="H2" s="222"/>
    </row>
    <row r="3" spans="1:1015" ht="18" x14ac:dyDescent="0.45">
      <c r="A3" s="102"/>
      <c r="B3" s="102"/>
      <c r="C3" s="102"/>
      <c r="D3" s="54"/>
      <c r="E3" s="54"/>
      <c r="F3"/>
      <c r="G3"/>
    </row>
    <row r="4" spans="1:1015" ht="18" x14ac:dyDescent="0.45">
      <c r="A4" s="102"/>
      <c r="B4" s="102"/>
      <c r="C4" s="102"/>
      <c r="D4" s="54"/>
      <c r="ALY4"/>
      <c r="ALZ4"/>
      <c r="AMA4"/>
    </row>
    <row r="5" spans="1:1015" x14ac:dyDescent="0.45">
      <c r="A5" s="103" t="s">
        <v>203</v>
      </c>
      <c r="B5" s="38"/>
      <c r="C5" s="110">
        <v>670</v>
      </c>
      <c r="D5"/>
      <c r="ALY5"/>
      <c r="ALZ5"/>
      <c r="AMA5"/>
    </row>
    <row r="6" spans="1:1015" x14ac:dyDescent="0.45">
      <c r="A6"/>
      <c r="B6" s="38"/>
      <c r="C6" s="111"/>
      <c r="D6"/>
      <c r="ALY6"/>
      <c r="ALZ6"/>
      <c r="AMA6"/>
    </row>
    <row r="7" spans="1:1015" x14ac:dyDescent="0.45">
      <c r="A7" s="103" t="s">
        <v>286</v>
      </c>
      <c r="B7" s="38"/>
      <c r="C7" s="110">
        <v>1500</v>
      </c>
      <c r="D7"/>
      <c r="E7" s="31"/>
      <c r="ALY7"/>
      <c r="ALZ7"/>
      <c r="AMA7"/>
    </row>
    <row r="8" spans="1:1015" x14ac:dyDescent="0.45">
      <c r="A8"/>
      <c r="B8" s="38"/>
      <c r="C8" s="111"/>
      <c r="D8"/>
      <c r="E8"/>
      <c r="F8"/>
      <c r="G8"/>
    </row>
    <row r="9" spans="1:1015" x14ac:dyDescent="0.45">
      <c r="A9" s="103" t="s">
        <v>287</v>
      </c>
      <c r="B9" s="38"/>
      <c r="C9" s="110">
        <v>500</v>
      </c>
      <c r="D9"/>
      <c r="E9"/>
      <c r="F9"/>
      <c r="G9"/>
      <c r="H9" s="106"/>
    </row>
    <row r="10" spans="1:1015" x14ac:dyDescent="0.45">
      <c r="A10"/>
      <c r="B10" s="38"/>
      <c r="C10" s="111"/>
      <c r="D10"/>
      <c r="E10"/>
      <c r="F10"/>
      <c r="G10"/>
    </row>
    <row r="11" spans="1:1015" x14ac:dyDescent="0.45">
      <c r="A11" s="103" t="s">
        <v>296</v>
      </c>
      <c r="B11" s="38"/>
      <c r="C11" s="110">
        <v>1000</v>
      </c>
      <c r="D11"/>
      <c r="E11"/>
      <c r="F11"/>
      <c r="G11"/>
    </row>
    <row r="12" spans="1:1015" x14ac:dyDescent="0.45">
      <c r="A12"/>
      <c r="B12" s="38"/>
      <c r="C12" s="111"/>
      <c r="D12"/>
      <c r="E12"/>
      <c r="F12"/>
      <c r="G12"/>
    </row>
    <row r="13" spans="1:1015" x14ac:dyDescent="0.45">
      <c r="A13" s="103" t="s">
        <v>270</v>
      </c>
      <c r="B13" s="38"/>
      <c r="C13" s="110">
        <v>1000</v>
      </c>
      <c r="D13"/>
      <c r="E13"/>
      <c r="F13"/>
      <c r="G13"/>
    </row>
    <row r="14" spans="1:1015" x14ac:dyDescent="0.45">
      <c r="A14"/>
      <c r="B14" s="38"/>
      <c r="C14" s="111"/>
      <c r="D14"/>
      <c r="E14"/>
      <c r="F14"/>
      <c r="G14"/>
    </row>
    <row r="15" spans="1:1015" x14ac:dyDescent="0.45">
      <c r="A15" s="103" t="s">
        <v>302</v>
      </c>
      <c r="B15" s="38"/>
      <c r="C15" s="110">
        <v>6000</v>
      </c>
      <c r="D15"/>
      <c r="E15"/>
      <c r="F15"/>
      <c r="G15"/>
    </row>
    <row r="16" spans="1:1015" x14ac:dyDescent="0.45">
      <c r="A16"/>
      <c r="B16" s="38"/>
      <c r="C16" s="111"/>
      <c r="D16"/>
      <c r="E16"/>
      <c r="F16"/>
      <c r="G16"/>
    </row>
    <row r="17" spans="1:8" x14ac:dyDescent="0.45">
      <c r="A17" s="103"/>
      <c r="B17" s="38"/>
      <c r="C17" s="110"/>
      <c r="D17"/>
      <c r="E17"/>
      <c r="F17"/>
      <c r="G17"/>
      <c r="H17" s="106"/>
    </row>
    <row r="18" spans="1:8" x14ac:dyDescent="0.45">
      <c r="A18"/>
      <c r="B18" s="38"/>
      <c r="C18" s="111"/>
      <c r="D18"/>
      <c r="E18"/>
      <c r="F18"/>
      <c r="G18"/>
    </row>
    <row r="19" spans="1:8" x14ac:dyDescent="0.45">
      <c r="A19" s="103"/>
      <c r="B19" s="38"/>
      <c r="C19" s="110"/>
      <c r="D19"/>
      <c r="E19"/>
      <c r="F19"/>
      <c r="G19"/>
    </row>
    <row r="20" spans="1:8" x14ac:dyDescent="0.45">
      <c r="A20"/>
      <c r="B20" s="38"/>
      <c r="C20" s="111"/>
      <c r="D20"/>
      <c r="E20"/>
      <c r="F20"/>
      <c r="G20"/>
    </row>
    <row r="21" spans="1:8" x14ac:dyDescent="0.45">
      <c r="A21" s="103"/>
      <c r="B21" s="38"/>
      <c r="C21" s="110"/>
      <c r="D21"/>
      <c r="E21"/>
      <c r="F21"/>
      <c r="G21"/>
    </row>
    <row r="22" spans="1:8" x14ac:dyDescent="0.45">
      <c r="A22"/>
      <c r="B22" s="38"/>
      <c r="C22" s="111"/>
      <c r="D22"/>
      <c r="E22"/>
      <c r="F22"/>
      <c r="G22"/>
    </row>
    <row r="23" spans="1:8" x14ac:dyDescent="0.45">
      <c r="A23" s="103" t="str">
        <f>IF(I23="","",I23)</f>
        <v/>
      </c>
      <c r="B23" s="38"/>
      <c r="C23" s="110"/>
      <c r="D23"/>
      <c r="E23"/>
      <c r="F23"/>
      <c r="G23"/>
    </row>
    <row r="24" spans="1:8" x14ac:dyDescent="0.45">
      <c r="A24"/>
      <c r="B24" s="38"/>
      <c r="C24" s="111"/>
      <c r="D24"/>
      <c r="E24"/>
      <c r="F24"/>
      <c r="G24"/>
    </row>
    <row r="25" spans="1:8" x14ac:dyDescent="0.45">
      <c r="A25" s="103" t="str">
        <f>IF(I25="","",I25)</f>
        <v/>
      </c>
      <c r="B25" s="38"/>
      <c r="C25" s="110"/>
      <c r="D25"/>
      <c r="E25"/>
      <c r="F25"/>
      <c r="G25"/>
      <c r="H25" s="106"/>
    </row>
    <row r="26" spans="1:8" x14ac:dyDescent="0.45">
      <c r="A26"/>
      <c r="B26" s="38"/>
      <c r="C26" s="111"/>
      <c r="D26"/>
      <c r="E26"/>
      <c r="F26"/>
      <c r="G26"/>
    </row>
    <row r="27" spans="1:8" x14ac:dyDescent="0.45">
      <c r="A27" s="103"/>
      <c r="B27" s="38"/>
      <c r="C27" s="110"/>
      <c r="D27"/>
      <c r="E27"/>
      <c r="F27"/>
      <c r="G27"/>
      <c r="H27" s="106"/>
    </row>
    <row r="28" spans="1:8" x14ac:dyDescent="0.45">
      <c r="A28"/>
      <c r="B28" s="38"/>
      <c r="C28" s="111"/>
      <c r="D28"/>
      <c r="E28"/>
      <c r="F28"/>
      <c r="G28"/>
      <c r="H28" s="106"/>
    </row>
    <row r="29" spans="1:8" x14ac:dyDescent="0.45">
      <c r="A29" s="103" t="str">
        <f>IF(I29="","",I29)</f>
        <v/>
      </c>
      <c r="B29" s="38"/>
      <c r="C29" s="110"/>
      <c r="D29"/>
      <c r="E29"/>
      <c r="F29"/>
      <c r="G29"/>
      <c r="H29" s="106"/>
    </row>
    <row r="30" spans="1:8" x14ac:dyDescent="0.45">
      <c r="A30"/>
      <c r="B30" s="38"/>
      <c r="C30" s="11"/>
      <c r="D30"/>
      <c r="E30"/>
      <c r="F30"/>
      <c r="G30"/>
    </row>
    <row r="31" spans="1:8" x14ac:dyDescent="0.45">
      <c r="C31" s="31"/>
      <c r="D31" s="31"/>
      <c r="E31" s="31"/>
      <c r="F31" s="11"/>
      <c r="G31" s="11"/>
    </row>
    <row r="32" spans="1:8" x14ac:dyDescent="0.45">
      <c r="B32" s="3" t="s">
        <v>130</v>
      </c>
      <c r="C32" s="13">
        <f>SUM(C7:C31)</f>
        <v>10000</v>
      </c>
      <c r="E32" s="104"/>
      <c r="F32" s="105"/>
      <c r="G32" s="105"/>
    </row>
    <row r="33" spans="4:24" x14ac:dyDescent="0.45">
      <c r="D33" s="3"/>
    </row>
    <row r="34" spans="4:24" x14ac:dyDescent="0.45">
      <c r="D34" s="3"/>
    </row>
    <row r="36" spans="4:24" x14ac:dyDescent="0.45">
      <c r="H36" s="106"/>
      <c r="I36" s="106"/>
    </row>
    <row r="37" spans="4:24" x14ac:dyDescent="0.45">
      <c r="H37" s="106"/>
      <c r="I37" s="107"/>
    </row>
    <row r="38" spans="4:24" x14ac:dyDescent="0.45">
      <c r="H38" s="106"/>
      <c r="I38" s="107"/>
    </row>
    <row r="39" spans="4:24" x14ac:dyDescent="0.45">
      <c r="H39" s="106"/>
      <c r="I39" s="107"/>
    </row>
    <row r="40" spans="4:24" x14ac:dyDescent="0.45">
      <c r="H40" s="106"/>
      <c r="I40" s="107"/>
    </row>
    <row r="41" spans="4:24" x14ac:dyDescent="0.45">
      <c r="H41" s="106"/>
      <c r="I41" s="107"/>
    </row>
    <row r="42" spans="4:24" x14ac:dyDescent="0.45">
      <c r="H42" s="106"/>
      <c r="I42" s="107"/>
    </row>
    <row r="43" spans="4:24" x14ac:dyDescent="0.45">
      <c r="H43" s="106"/>
      <c r="I43" s="107"/>
    </row>
    <row r="44" spans="4:24" x14ac:dyDescent="0.45">
      <c r="H44" s="106"/>
      <c r="I44" s="107"/>
    </row>
    <row r="45" spans="4:24" x14ac:dyDescent="0.45">
      <c r="H45" s="106"/>
      <c r="I45" s="107"/>
      <c r="X45" s="3">
        <v>150000</v>
      </c>
    </row>
    <row r="46" spans="4:24" x14ac:dyDescent="0.45">
      <c r="H46" s="106"/>
      <c r="I46" s="107"/>
      <c r="X46" s="3">
        <v>42000</v>
      </c>
    </row>
    <row r="47" spans="4:24" x14ac:dyDescent="0.45">
      <c r="H47" s="106"/>
      <c r="I47" s="107"/>
    </row>
    <row r="48" spans="4:24" x14ac:dyDescent="0.45">
      <c r="H48" s="106"/>
      <c r="I48" s="107"/>
    </row>
  </sheetData>
  <mergeCells count="4">
    <mergeCell ref="H1:H2"/>
    <mergeCell ref="A1:A2"/>
    <mergeCell ref="C1:D2"/>
    <mergeCell ref="E1:F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C32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ALW17"/>
  <sheetViews>
    <sheetView zoomScaleNormal="100" workbookViewId="0">
      <selection activeCell="N14" sqref="N14"/>
    </sheetView>
  </sheetViews>
  <sheetFormatPr baseColWidth="10" defaultColWidth="11" defaultRowHeight="14.25" x14ac:dyDescent="0.45"/>
  <cols>
    <col min="2" max="2" width="10.796875" style="3" customWidth="1"/>
    <col min="3" max="3" width="14.73046875" style="3" customWidth="1"/>
    <col min="4" max="4" width="8.796875" style="3" customWidth="1"/>
    <col min="5" max="5" width="8.265625" style="3" customWidth="1"/>
    <col min="6" max="6" width="11.73046875" style="3" customWidth="1"/>
    <col min="7" max="7" width="11" style="160"/>
    <col min="8" max="1011" width="11" style="3"/>
  </cols>
  <sheetData>
    <row r="1" spans="1:11" ht="18.75" customHeight="1" x14ac:dyDescent="0.45">
      <c r="A1" s="223" t="s">
        <v>282</v>
      </c>
      <c r="B1" s="224"/>
      <c r="C1" s="227">
        <f>Gesamtplan!G269</f>
        <v>3456.9629111266622</v>
      </c>
      <c r="D1" s="229" t="s">
        <v>275</v>
      </c>
      <c r="E1" s="231" t="s">
        <v>274</v>
      </c>
      <c r="F1" s="232"/>
      <c r="G1" s="232"/>
      <c r="H1" s="232"/>
    </row>
    <row r="2" spans="1:11" ht="18.75" customHeight="1" thickBot="1" x14ac:dyDescent="0.5">
      <c r="A2" s="225"/>
      <c r="B2" s="226"/>
      <c r="C2" s="228"/>
      <c r="D2" s="230"/>
      <c r="E2" s="231"/>
      <c r="F2" s="232"/>
      <c r="G2" s="232"/>
      <c r="H2" s="232"/>
    </row>
    <row r="3" spans="1:11" x14ac:dyDescent="0.45">
      <c r="A3" s="158"/>
      <c r="C3" s="158"/>
      <c r="D3" s="158"/>
      <c r="E3"/>
      <c r="F3"/>
    </row>
    <row r="4" spans="1:11" x14ac:dyDescent="0.45">
      <c r="A4" s="158"/>
      <c r="C4" s="171" t="s">
        <v>283</v>
      </c>
      <c r="D4" s="171"/>
      <c r="E4" s="171"/>
      <c r="F4"/>
      <c r="G4" s="160">
        <v>600</v>
      </c>
    </row>
    <row r="5" spans="1:11" x14ac:dyDescent="0.45">
      <c r="A5" s="111"/>
      <c r="C5" s="171"/>
      <c r="D5" s="171"/>
      <c r="E5" s="171"/>
      <c r="F5" s="59"/>
    </row>
    <row r="6" spans="1:11" x14ac:dyDescent="0.45">
      <c r="B6"/>
      <c r="C6" s="171"/>
      <c r="D6" s="171"/>
      <c r="E6" s="171"/>
      <c r="K6" s="59"/>
    </row>
    <row r="7" spans="1:11" x14ac:dyDescent="0.45">
      <c r="B7"/>
      <c r="C7" s="171"/>
      <c r="D7" s="171"/>
      <c r="E7" s="171"/>
      <c r="F7" s="54"/>
    </row>
    <row r="8" spans="1:11" x14ac:dyDescent="0.45">
      <c r="B8"/>
      <c r="C8" s="171"/>
      <c r="D8" s="171"/>
      <c r="E8" s="171"/>
      <c r="I8" s="159"/>
    </row>
    <row r="9" spans="1:11" x14ac:dyDescent="0.45">
      <c r="B9"/>
      <c r="C9" s="171"/>
      <c r="D9" s="171"/>
      <c r="E9" s="171"/>
    </row>
    <row r="10" spans="1:11" x14ac:dyDescent="0.45">
      <c r="B10"/>
      <c r="C10" s="171"/>
      <c r="D10" s="171"/>
      <c r="E10" s="171"/>
    </row>
    <row r="11" spans="1:11" x14ac:dyDescent="0.45">
      <c r="B11"/>
      <c r="C11" s="171"/>
      <c r="D11" s="171"/>
      <c r="E11" s="171"/>
    </row>
    <row r="12" spans="1:11" x14ac:dyDescent="0.45">
      <c r="A12" s="161"/>
      <c r="B12" s="161"/>
      <c r="C12" s="233"/>
      <c r="D12" s="233"/>
      <c r="E12" s="233"/>
      <c r="F12" s="162"/>
      <c r="G12" s="163"/>
    </row>
    <row r="13" spans="1:11" x14ac:dyDescent="0.45">
      <c r="B13"/>
      <c r="C13" s="54"/>
      <c r="D13" s="54"/>
      <c r="E13" s="54"/>
    </row>
    <row r="14" spans="1:11" x14ac:dyDescent="0.45">
      <c r="B14"/>
      <c r="C14"/>
      <c r="D14"/>
      <c r="F14" s="3" t="s">
        <v>130</v>
      </c>
      <c r="G14" s="160">
        <f>SUM(G3:G12)</f>
        <v>600</v>
      </c>
    </row>
    <row r="15" spans="1:11" x14ac:dyDescent="0.45">
      <c r="B15"/>
      <c r="C15"/>
      <c r="D15"/>
      <c r="E15"/>
      <c r="F15"/>
    </row>
    <row r="16" spans="1:11" x14ac:dyDescent="0.45">
      <c r="B16"/>
      <c r="C16"/>
      <c r="D16"/>
      <c r="F16" s="3" t="s">
        <v>284</v>
      </c>
      <c r="G16" s="164">
        <f>C1-G14</f>
        <v>2856.9629111266622</v>
      </c>
    </row>
    <row r="17" spans="2:4" x14ac:dyDescent="0.45">
      <c r="B17"/>
      <c r="C17"/>
      <c r="D17"/>
    </row>
  </sheetData>
  <mergeCells count="13">
    <mergeCell ref="C10:E10"/>
    <mergeCell ref="C11:E11"/>
    <mergeCell ref="C12:E12"/>
    <mergeCell ref="C4:E4"/>
    <mergeCell ref="C5:E5"/>
    <mergeCell ref="C6:E6"/>
    <mergeCell ref="C7:E7"/>
    <mergeCell ref="C8:E8"/>
    <mergeCell ref="A1:B2"/>
    <mergeCell ref="C1:C2"/>
    <mergeCell ref="D1:D2"/>
    <mergeCell ref="E1:H2"/>
    <mergeCell ref="C9:E9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G14 G16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1:ALW17"/>
  <sheetViews>
    <sheetView zoomScaleNormal="100" workbookViewId="0">
      <selection activeCell="L28" sqref="L28"/>
    </sheetView>
  </sheetViews>
  <sheetFormatPr baseColWidth="10" defaultColWidth="11" defaultRowHeight="14.25" x14ac:dyDescent="0.45"/>
  <cols>
    <col min="2" max="2" width="10.796875" style="3" customWidth="1"/>
    <col min="3" max="3" width="14.73046875" style="3" customWidth="1"/>
    <col min="4" max="4" width="8.796875" style="3" customWidth="1"/>
    <col min="5" max="5" width="8.265625" style="3" customWidth="1"/>
    <col min="6" max="6" width="11.73046875" style="3" customWidth="1"/>
    <col min="7" max="7" width="11" style="160"/>
    <col min="8" max="8" width="11" style="3"/>
    <col min="9" max="1011" width="11" style="33"/>
  </cols>
  <sheetData>
    <row r="1" spans="1:8" ht="17.25" customHeight="1" x14ac:dyDescent="0.45">
      <c r="A1" s="223" t="s">
        <v>282</v>
      </c>
      <c r="B1" s="224"/>
      <c r="C1" s="227">
        <f>Gesamtplan!G270</f>
        <v>2917.1915092139025</v>
      </c>
      <c r="D1" s="229" t="s">
        <v>277</v>
      </c>
      <c r="E1" s="231" t="s">
        <v>276</v>
      </c>
      <c r="F1" s="232"/>
      <c r="G1" s="232"/>
      <c r="H1" s="232"/>
    </row>
    <row r="2" spans="1:8" ht="21" customHeight="1" thickBot="1" x14ac:dyDescent="0.5">
      <c r="A2" s="225"/>
      <c r="B2" s="226"/>
      <c r="C2" s="228"/>
      <c r="D2" s="230"/>
      <c r="E2" s="231"/>
      <c r="F2" s="232"/>
      <c r="G2" s="232"/>
      <c r="H2" s="232"/>
    </row>
    <row r="3" spans="1:8" x14ac:dyDescent="0.45">
      <c r="A3" s="158"/>
      <c r="C3" s="158"/>
      <c r="D3" s="158"/>
      <c r="E3"/>
      <c r="F3"/>
    </row>
    <row r="4" spans="1:8" x14ac:dyDescent="0.45">
      <c r="A4" s="158"/>
      <c r="C4" s="171" t="s">
        <v>283</v>
      </c>
      <c r="D4" s="171"/>
      <c r="E4" s="171"/>
      <c r="F4"/>
      <c r="G4" s="160">
        <v>600</v>
      </c>
    </row>
    <row r="5" spans="1:8" x14ac:dyDescent="0.45">
      <c r="A5" s="111"/>
      <c r="C5" s="171"/>
      <c r="D5" s="171"/>
      <c r="E5" s="171"/>
      <c r="F5" s="59"/>
    </row>
    <row r="6" spans="1:8" x14ac:dyDescent="0.45">
      <c r="B6"/>
      <c r="C6" s="171"/>
      <c r="D6" s="171"/>
      <c r="E6" s="171"/>
    </row>
    <row r="7" spans="1:8" x14ac:dyDescent="0.45">
      <c r="B7"/>
      <c r="C7" s="171"/>
      <c r="D7" s="171"/>
      <c r="E7" s="171"/>
      <c r="F7" s="54"/>
    </row>
    <row r="8" spans="1:8" x14ac:dyDescent="0.45">
      <c r="B8"/>
      <c r="C8" s="171"/>
      <c r="D8" s="171"/>
      <c r="E8" s="171"/>
    </row>
    <row r="9" spans="1:8" x14ac:dyDescent="0.45">
      <c r="B9"/>
      <c r="C9" s="171"/>
      <c r="D9" s="171"/>
      <c r="E9" s="171"/>
    </row>
    <row r="10" spans="1:8" x14ac:dyDescent="0.45">
      <c r="B10"/>
      <c r="C10" s="171"/>
      <c r="D10" s="171"/>
      <c r="E10" s="171"/>
    </row>
    <row r="11" spans="1:8" x14ac:dyDescent="0.45">
      <c r="B11"/>
      <c r="C11" s="171"/>
      <c r="D11" s="171"/>
      <c r="E11" s="171"/>
    </row>
    <row r="12" spans="1:8" x14ac:dyDescent="0.45">
      <c r="A12" s="161"/>
      <c r="B12" s="161"/>
      <c r="C12" s="233"/>
      <c r="D12" s="233"/>
      <c r="E12" s="233"/>
      <c r="F12" s="162"/>
      <c r="G12" s="163"/>
    </row>
    <row r="13" spans="1:8" x14ac:dyDescent="0.45">
      <c r="B13"/>
      <c r="C13" s="54"/>
      <c r="D13" s="54"/>
      <c r="E13" s="54"/>
    </row>
    <row r="14" spans="1:8" x14ac:dyDescent="0.45">
      <c r="B14"/>
      <c r="C14"/>
      <c r="D14"/>
      <c r="F14" s="3" t="s">
        <v>130</v>
      </c>
      <c r="G14" s="160">
        <f>SUM(G3:G12)</f>
        <v>600</v>
      </c>
    </row>
    <row r="15" spans="1:8" x14ac:dyDescent="0.45">
      <c r="B15"/>
      <c r="C15"/>
      <c r="D15"/>
      <c r="E15"/>
      <c r="F15"/>
    </row>
    <row r="16" spans="1:8" x14ac:dyDescent="0.45">
      <c r="B16"/>
      <c r="C16"/>
      <c r="D16"/>
      <c r="F16" s="3" t="s">
        <v>284</v>
      </c>
      <c r="G16" s="164">
        <f>C1-G14</f>
        <v>2317.1915092139025</v>
      </c>
    </row>
    <row r="17" spans="2:4" x14ac:dyDescent="0.45">
      <c r="B17"/>
      <c r="C17"/>
      <c r="D17"/>
    </row>
  </sheetData>
  <mergeCells count="13">
    <mergeCell ref="C10:E10"/>
    <mergeCell ref="C11:E11"/>
    <mergeCell ref="C12:E12"/>
    <mergeCell ref="C4:E4"/>
    <mergeCell ref="C5:E5"/>
    <mergeCell ref="C6:E6"/>
    <mergeCell ref="C7:E7"/>
    <mergeCell ref="C8:E8"/>
    <mergeCell ref="A1:B2"/>
    <mergeCell ref="C1:C2"/>
    <mergeCell ref="D1:D2"/>
    <mergeCell ref="E1:H2"/>
    <mergeCell ref="C9:E9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G14:G16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A1:ALY17"/>
  <sheetViews>
    <sheetView zoomScaleNormal="100" workbookViewId="0">
      <selection activeCell="C3" sqref="C3"/>
    </sheetView>
  </sheetViews>
  <sheetFormatPr baseColWidth="10" defaultColWidth="11" defaultRowHeight="14.25" x14ac:dyDescent="0.45"/>
  <cols>
    <col min="2" max="2" width="10.796875" style="3" customWidth="1"/>
    <col min="3" max="3" width="14.73046875" style="3" customWidth="1"/>
    <col min="4" max="4" width="8.796875" style="3" customWidth="1"/>
    <col min="5" max="5" width="8.265625" style="3" customWidth="1"/>
    <col min="6" max="6" width="11.73046875" style="3" customWidth="1"/>
    <col min="7" max="7" width="11" style="160"/>
    <col min="8" max="8" width="11" style="3"/>
    <col min="9" max="1013" width="11" style="33"/>
  </cols>
  <sheetData>
    <row r="1" spans="1:8" ht="19.5" customHeight="1" x14ac:dyDescent="0.45">
      <c r="A1" s="223" t="s">
        <v>282</v>
      </c>
      <c r="B1" s="224"/>
      <c r="C1" s="227">
        <f>Gesamtplan!G271</f>
        <v>3644.9731747142523</v>
      </c>
      <c r="D1" s="229" t="s">
        <v>279</v>
      </c>
      <c r="E1" s="231" t="s">
        <v>278</v>
      </c>
      <c r="F1" s="232"/>
      <c r="G1" s="232"/>
      <c r="H1" s="232"/>
    </row>
    <row r="2" spans="1:8" ht="19.5" customHeight="1" thickBot="1" x14ac:dyDescent="0.5">
      <c r="A2" s="225"/>
      <c r="B2" s="226"/>
      <c r="C2" s="228"/>
      <c r="D2" s="230"/>
      <c r="E2" s="231"/>
      <c r="F2" s="232"/>
      <c r="G2" s="232"/>
      <c r="H2" s="232"/>
    </row>
    <row r="3" spans="1:8" x14ac:dyDescent="0.45">
      <c r="A3" s="158"/>
      <c r="C3" s="158"/>
      <c r="D3" s="158"/>
      <c r="E3"/>
      <c r="F3"/>
    </row>
    <row r="4" spans="1:8" x14ac:dyDescent="0.45">
      <c r="A4" s="158"/>
      <c r="C4" s="171" t="s">
        <v>283</v>
      </c>
      <c r="D4" s="171"/>
      <c r="E4" s="171"/>
      <c r="F4"/>
      <c r="G4" s="160">
        <v>600</v>
      </c>
    </row>
    <row r="5" spans="1:8" x14ac:dyDescent="0.45">
      <c r="A5" s="111"/>
      <c r="C5" s="171"/>
      <c r="D5" s="171"/>
      <c r="E5" s="171"/>
      <c r="F5" s="59"/>
    </row>
    <row r="6" spans="1:8" x14ac:dyDescent="0.45">
      <c r="B6"/>
      <c r="C6" s="171"/>
      <c r="D6" s="171"/>
      <c r="E6" s="171"/>
    </row>
    <row r="7" spans="1:8" x14ac:dyDescent="0.45">
      <c r="B7"/>
      <c r="C7" s="171"/>
      <c r="D7" s="171"/>
      <c r="E7" s="171"/>
      <c r="F7" s="54"/>
    </row>
    <row r="8" spans="1:8" x14ac:dyDescent="0.45">
      <c r="B8"/>
      <c r="C8" s="171"/>
      <c r="D8" s="171"/>
      <c r="E8" s="171"/>
    </row>
    <row r="9" spans="1:8" x14ac:dyDescent="0.45">
      <c r="B9"/>
      <c r="C9" s="171"/>
      <c r="D9" s="171"/>
      <c r="E9" s="171"/>
    </row>
    <row r="10" spans="1:8" x14ac:dyDescent="0.45">
      <c r="B10"/>
      <c r="C10" s="171"/>
      <c r="D10" s="171"/>
      <c r="E10" s="171"/>
    </row>
    <row r="11" spans="1:8" x14ac:dyDescent="0.45">
      <c r="B11"/>
      <c r="C11" s="171"/>
      <c r="D11" s="171"/>
      <c r="E11" s="171"/>
    </row>
    <row r="12" spans="1:8" x14ac:dyDescent="0.45">
      <c r="A12" s="161"/>
      <c r="B12" s="161"/>
      <c r="C12" s="233"/>
      <c r="D12" s="233"/>
      <c r="E12" s="233"/>
      <c r="F12" s="162"/>
      <c r="G12" s="163"/>
    </row>
    <row r="13" spans="1:8" x14ac:dyDescent="0.45">
      <c r="B13"/>
      <c r="C13" s="54"/>
      <c r="D13" s="54"/>
      <c r="E13" s="54"/>
    </row>
    <row r="14" spans="1:8" x14ac:dyDescent="0.45">
      <c r="B14"/>
      <c r="C14"/>
      <c r="D14"/>
      <c r="F14" s="3" t="s">
        <v>130</v>
      </c>
      <c r="G14" s="160">
        <f>SUM(G3:G12)</f>
        <v>600</v>
      </c>
    </row>
    <row r="15" spans="1:8" x14ac:dyDescent="0.45">
      <c r="B15"/>
      <c r="C15"/>
      <c r="D15"/>
      <c r="E15"/>
      <c r="F15"/>
    </row>
    <row r="16" spans="1:8" x14ac:dyDescent="0.45">
      <c r="B16"/>
      <c r="C16"/>
      <c r="D16"/>
      <c r="F16" s="3" t="s">
        <v>284</v>
      </c>
      <c r="G16" s="164">
        <f>C1-G14</f>
        <v>3044.9731747142523</v>
      </c>
    </row>
    <row r="17" spans="2:4" x14ac:dyDescent="0.45">
      <c r="B17"/>
      <c r="C17"/>
      <c r="D17"/>
    </row>
  </sheetData>
  <mergeCells count="13">
    <mergeCell ref="C11:E11"/>
    <mergeCell ref="C12:E12"/>
    <mergeCell ref="E1:H2"/>
    <mergeCell ref="C4:E4"/>
    <mergeCell ref="C5:E5"/>
    <mergeCell ref="C6:E6"/>
    <mergeCell ref="C7:E7"/>
    <mergeCell ref="C8:E8"/>
    <mergeCell ref="A1:B2"/>
    <mergeCell ref="C1:C2"/>
    <mergeCell ref="D1:D2"/>
    <mergeCell ref="C9:E9"/>
    <mergeCell ref="C10:E10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</sheetPr>
  <dimension ref="A1:H17"/>
  <sheetViews>
    <sheetView workbookViewId="0">
      <selection activeCell="J18" sqref="J18"/>
    </sheetView>
  </sheetViews>
  <sheetFormatPr baseColWidth="10" defaultRowHeight="14.25" x14ac:dyDescent="0.45"/>
  <cols>
    <col min="1" max="1" width="11"/>
    <col min="2" max="2" width="10.796875" style="3" customWidth="1"/>
    <col min="3" max="3" width="14.73046875" style="3" customWidth="1"/>
    <col min="4" max="4" width="8.796875" style="3" customWidth="1"/>
    <col min="5" max="5" width="8.265625" style="3" customWidth="1"/>
    <col min="6" max="6" width="11.73046875" style="3" customWidth="1"/>
    <col min="7" max="7" width="11" style="160"/>
    <col min="8" max="8" width="11" style="3"/>
  </cols>
  <sheetData>
    <row r="1" spans="1:8" x14ac:dyDescent="0.45">
      <c r="A1" s="223" t="s">
        <v>282</v>
      </c>
      <c r="B1" s="224"/>
      <c r="C1" s="227">
        <f>Gesamtplan!G272</f>
        <v>2980.872404945183</v>
      </c>
      <c r="D1" s="229" t="s">
        <v>275</v>
      </c>
      <c r="E1" s="231" t="s">
        <v>280</v>
      </c>
      <c r="F1" s="232"/>
      <c r="G1" s="232"/>
      <c r="H1" s="232"/>
    </row>
    <row r="2" spans="1:8" ht="14.65" thickBot="1" x14ac:dyDescent="0.5">
      <c r="A2" s="225"/>
      <c r="B2" s="226"/>
      <c r="C2" s="228"/>
      <c r="D2" s="230"/>
      <c r="E2" s="231"/>
      <c r="F2" s="232"/>
      <c r="G2" s="232"/>
      <c r="H2" s="232"/>
    </row>
    <row r="3" spans="1:8" x14ac:dyDescent="0.45">
      <c r="A3" s="158"/>
      <c r="C3" s="158"/>
      <c r="D3" s="158"/>
      <c r="E3"/>
      <c r="F3"/>
    </row>
    <row r="4" spans="1:8" x14ac:dyDescent="0.45">
      <c r="A4" s="158"/>
      <c r="C4" s="171" t="s">
        <v>283</v>
      </c>
      <c r="D4" s="171"/>
      <c r="E4" s="171"/>
      <c r="F4"/>
      <c r="G4" s="160">
        <v>600</v>
      </c>
    </row>
    <row r="5" spans="1:8" x14ac:dyDescent="0.45">
      <c r="A5" s="111"/>
      <c r="C5" s="171"/>
      <c r="D5" s="171"/>
      <c r="E5" s="171"/>
      <c r="F5" s="59"/>
    </row>
    <row r="6" spans="1:8" x14ac:dyDescent="0.45">
      <c r="B6"/>
      <c r="C6" s="171"/>
      <c r="D6" s="171"/>
      <c r="E6" s="171"/>
    </row>
    <row r="7" spans="1:8" x14ac:dyDescent="0.45">
      <c r="B7"/>
      <c r="C7" s="171"/>
      <c r="D7" s="171"/>
      <c r="E7" s="171"/>
      <c r="F7" s="54"/>
    </row>
    <row r="8" spans="1:8" x14ac:dyDescent="0.45">
      <c r="B8"/>
      <c r="C8" s="171"/>
      <c r="D8" s="171"/>
      <c r="E8" s="171"/>
    </row>
    <row r="9" spans="1:8" x14ac:dyDescent="0.45">
      <c r="B9"/>
      <c r="C9" s="171"/>
      <c r="D9" s="171"/>
      <c r="E9" s="171"/>
    </row>
    <row r="10" spans="1:8" x14ac:dyDescent="0.45">
      <c r="B10"/>
      <c r="C10" s="171"/>
      <c r="D10" s="171"/>
      <c r="E10" s="171"/>
    </row>
    <row r="11" spans="1:8" x14ac:dyDescent="0.45">
      <c r="B11"/>
      <c r="C11" s="171"/>
      <c r="D11" s="171"/>
      <c r="E11" s="171"/>
    </row>
    <row r="12" spans="1:8" x14ac:dyDescent="0.45">
      <c r="A12" s="161"/>
      <c r="B12" s="161"/>
      <c r="C12" s="233"/>
      <c r="D12" s="233"/>
      <c r="E12" s="233"/>
      <c r="F12" s="162"/>
      <c r="G12" s="163"/>
    </row>
    <row r="13" spans="1:8" x14ac:dyDescent="0.45">
      <c r="B13"/>
      <c r="C13" s="54"/>
      <c r="D13" s="54"/>
      <c r="E13" s="54"/>
    </row>
    <row r="14" spans="1:8" x14ac:dyDescent="0.45">
      <c r="B14"/>
      <c r="C14"/>
      <c r="D14"/>
      <c r="F14" s="3" t="s">
        <v>130</v>
      </c>
      <c r="G14" s="160">
        <f>SUM(G3:G12)</f>
        <v>600</v>
      </c>
    </row>
    <row r="15" spans="1:8" x14ac:dyDescent="0.45">
      <c r="B15"/>
      <c r="C15"/>
      <c r="D15"/>
      <c r="E15"/>
      <c r="F15"/>
    </row>
    <row r="16" spans="1:8" x14ac:dyDescent="0.45">
      <c r="B16"/>
      <c r="C16"/>
      <c r="D16"/>
      <c r="F16" s="3" t="s">
        <v>284</v>
      </c>
      <c r="G16" s="164">
        <f>C1-G14</f>
        <v>2380.872404945183</v>
      </c>
    </row>
    <row r="17" spans="2:4" x14ac:dyDescent="0.45">
      <c r="B17"/>
      <c r="C17"/>
      <c r="D17"/>
    </row>
  </sheetData>
  <mergeCells count="13">
    <mergeCell ref="C12:E12"/>
    <mergeCell ref="C6:E6"/>
    <mergeCell ref="C7:E7"/>
    <mergeCell ref="C8:E8"/>
    <mergeCell ref="C9:E9"/>
    <mergeCell ref="C10:E10"/>
    <mergeCell ref="C11:E11"/>
    <mergeCell ref="C5:E5"/>
    <mergeCell ref="C4:E4"/>
    <mergeCell ref="A1:B2"/>
    <mergeCell ref="C1:C2"/>
    <mergeCell ref="D1:D2"/>
    <mergeCell ref="E1:H2"/>
  </mergeCells>
  <pageMargins left="0.7" right="0.7" top="0.78740157499999996" bottom="0.78740157499999996" header="0.3" footer="0.3"/>
  <ignoredErrors>
    <ignoredError sqref="G14:G1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MB32"/>
  <sheetViews>
    <sheetView topLeftCell="A5" zoomScale="89" zoomScaleNormal="112" workbookViewId="0">
      <selection activeCell="K17" sqref="K17"/>
    </sheetView>
  </sheetViews>
  <sheetFormatPr baseColWidth="10" defaultColWidth="11" defaultRowHeight="14.25" x14ac:dyDescent="0.45"/>
  <cols>
    <col min="1" max="2" width="11" style="3"/>
    <col min="3" max="3" width="12.73046875" style="3" customWidth="1"/>
    <col min="4" max="4" width="6.46484375" style="3" customWidth="1"/>
    <col min="5" max="5" width="11" style="3"/>
    <col min="6" max="6" width="12" style="3" customWidth="1"/>
    <col min="7" max="9" width="11" style="3"/>
    <col min="10" max="10" width="11" style="33"/>
    <col min="11" max="11" width="11.53125" style="116" bestFit="1" customWidth="1"/>
    <col min="12" max="12" width="23.53125" style="3" customWidth="1"/>
    <col min="13" max="1016" width="11" style="3"/>
  </cols>
  <sheetData>
    <row r="1" spans="1:12" ht="14.65" thickBot="1" x14ac:dyDescent="0.5">
      <c r="A1"/>
      <c r="B1"/>
      <c r="C1"/>
      <c r="D1" s="179" t="s">
        <v>58</v>
      </c>
      <c r="E1" s="179"/>
      <c r="F1"/>
      <c r="G1"/>
      <c r="H1"/>
    </row>
    <row r="2" spans="1:12" ht="14.65" thickBot="1" x14ac:dyDescent="0.5">
      <c r="A2"/>
      <c r="B2"/>
      <c r="C2"/>
      <c r="D2" s="179"/>
      <c r="E2" s="179"/>
      <c r="F2"/>
      <c r="G2"/>
      <c r="H2"/>
    </row>
    <row r="3" spans="1:12" x14ac:dyDescent="0.45">
      <c r="A3"/>
      <c r="B3"/>
      <c r="C3"/>
      <c r="D3"/>
      <c r="E3"/>
      <c r="F3"/>
      <c r="G3"/>
      <c r="H3"/>
    </row>
    <row r="4" spans="1:12" x14ac:dyDescent="0.45">
      <c r="A4"/>
      <c r="B4"/>
      <c r="C4"/>
      <c r="D4"/>
      <c r="E4"/>
      <c r="F4"/>
      <c r="G4"/>
      <c r="H4"/>
    </row>
    <row r="5" spans="1:12" x14ac:dyDescent="0.45">
      <c r="A5"/>
      <c r="B5"/>
      <c r="C5"/>
      <c r="D5"/>
      <c r="E5"/>
      <c r="F5"/>
      <c r="G5"/>
      <c r="H5"/>
    </row>
    <row r="6" spans="1:12" x14ac:dyDescent="0.45">
      <c r="A6"/>
      <c r="B6"/>
      <c r="C6"/>
      <c r="D6"/>
      <c r="E6"/>
      <c r="F6"/>
      <c r="G6"/>
      <c r="H6"/>
    </row>
    <row r="7" spans="1:12" x14ac:dyDescent="0.45">
      <c r="A7"/>
      <c r="B7"/>
      <c r="C7"/>
      <c r="D7"/>
      <c r="E7"/>
      <c r="F7"/>
      <c r="G7"/>
      <c r="H7"/>
      <c r="K7" s="116" t="s">
        <v>97</v>
      </c>
    </row>
    <row r="8" spans="1:12" x14ac:dyDescent="0.45">
      <c r="A8"/>
      <c r="B8"/>
      <c r="C8" s="11">
        <f>IF(K8="","",K8)</f>
        <v>151726</v>
      </c>
      <c r="D8"/>
      <c r="E8" s="36" t="s">
        <v>98</v>
      </c>
      <c r="F8"/>
      <c r="G8" s="37"/>
      <c r="H8"/>
      <c r="K8" s="116">
        <v>151726</v>
      </c>
      <c r="L8"/>
    </row>
    <row r="9" spans="1:12" ht="14.65" thickBot="1" x14ac:dyDescent="0.5">
      <c r="A9"/>
      <c r="B9"/>
      <c r="C9" s="11" t="str">
        <f>IF(K9="","",K9)</f>
        <v/>
      </c>
      <c r="D9"/>
      <c r="E9" s="36"/>
      <c r="F9"/>
      <c r="G9"/>
      <c r="H9"/>
    </row>
    <row r="10" spans="1:12" x14ac:dyDescent="0.45">
      <c r="A10"/>
      <c r="B10"/>
      <c r="C10" s="11"/>
      <c r="D10"/>
      <c r="E10" s="36" t="s">
        <v>99</v>
      </c>
      <c r="F10" t="s">
        <v>90</v>
      </c>
      <c r="G10"/>
      <c r="H10"/>
      <c r="K10" s="118"/>
    </row>
    <row r="11" spans="1:12" x14ac:dyDescent="0.45">
      <c r="A11"/>
      <c r="B11"/>
      <c r="C11" s="11"/>
      <c r="D11"/>
      <c r="E11" s="36" t="s">
        <v>100</v>
      </c>
      <c r="F11" t="s">
        <v>83</v>
      </c>
      <c r="G11"/>
      <c r="H11"/>
      <c r="K11" s="119">
        <v>-20000</v>
      </c>
    </row>
    <row r="12" spans="1:12" x14ac:dyDescent="0.45">
      <c r="A12"/>
      <c r="B12"/>
      <c r="C12" s="11"/>
      <c r="D12"/>
      <c r="E12" s="36" t="s">
        <v>101</v>
      </c>
      <c r="F12" t="s">
        <v>178</v>
      </c>
      <c r="G12"/>
      <c r="H12"/>
      <c r="K12" s="119"/>
    </row>
    <row r="13" spans="1:12" x14ac:dyDescent="0.45">
      <c r="A13"/>
      <c r="B13"/>
      <c r="C13" s="11"/>
      <c r="D13"/>
      <c r="E13" s="36" t="s">
        <v>102</v>
      </c>
      <c r="F13" t="s">
        <v>220</v>
      </c>
      <c r="G13"/>
      <c r="H13"/>
      <c r="K13" s="119">
        <v>-8000</v>
      </c>
    </row>
    <row r="14" spans="1:12" ht="14.65" thickBot="1" x14ac:dyDescent="0.5">
      <c r="A14"/>
      <c r="B14"/>
      <c r="C14" s="11"/>
      <c r="D14"/>
      <c r="E14" s="36" t="s">
        <v>103</v>
      </c>
      <c r="F14" t="s">
        <v>223</v>
      </c>
      <c r="G14"/>
      <c r="H14"/>
      <c r="K14" s="120"/>
    </row>
    <row r="15" spans="1:12" x14ac:dyDescent="0.45">
      <c r="A15"/>
      <c r="B15"/>
      <c r="C15" s="11"/>
      <c r="D15"/>
      <c r="E15" s="36" t="s">
        <v>104</v>
      </c>
      <c r="F15" s="11"/>
      <c r="G15" s="11"/>
      <c r="H15"/>
      <c r="K15" s="116">
        <v>-4000</v>
      </c>
    </row>
    <row r="16" spans="1:12" x14ac:dyDescent="0.45">
      <c r="A16"/>
      <c r="B16"/>
      <c r="C16" s="11"/>
      <c r="D16" s="36"/>
      <c r="E16"/>
      <c r="F16"/>
      <c r="G16"/>
      <c r="H16"/>
    </row>
    <row r="17" spans="1:12" x14ac:dyDescent="0.45">
      <c r="A17"/>
      <c r="B17"/>
      <c r="C17" s="11"/>
      <c r="D17" s="36"/>
      <c r="E17"/>
      <c r="F17"/>
      <c r="G17"/>
      <c r="H17"/>
      <c r="J17" s="115">
        <v>45657</v>
      </c>
      <c r="K17" s="116">
        <f>SUM(K8:K16)</f>
        <v>119726</v>
      </c>
      <c r="L17" s="3" t="s">
        <v>105</v>
      </c>
    </row>
    <row r="18" spans="1:12" x14ac:dyDescent="0.45">
      <c r="A18"/>
      <c r="B18"/>
      <c r="C18" s="11"/>
      <c r="D18" s="36"/>
      <c r="E18"/>
      <c r="F18"/>
      <c r="G18"/>
      <c r="H18"/>
    </row>
    <row r="19" spans="1:12" x14ac:dyDescent="0.45">
      <c r="A19"/>
      <c r="B19"/>
      <c r="C19" s="11"/>
      <c r="D19" s="36"/>
      <c r="E19"/>
      <c r="F19"/>
      <c r="G19"/>
      <c r="H19"/>
    </row>
    <row r="20" spans="1:12" ht="14.65" thickBot="1" x14ac:dyDescent="0.5">
      <c r="A20"/>
      <c r="B20"/>
      <c r="C20" s="12"/>
      <c r="D20" s="180"/>
      <c r="E20" s="180"/>
      <c r="F20" s="180"/>
      <c r="G20"/>
      <c r="H20"/>
      <c r="I20" s="3" t="s">
        <v>221</v>
      </c>
    </row>
    <row r="21" spans="1:12" ht="14.65" thickBot="1" x14ac:dyDescent="0.5">
      <c r="A21"/>
      <c r="B21"/>
      <c r="C21" s="11"/>
      <c r="D21" s="36"/>
      <c r="E21"/>
      <c r="F21"/>
      <c r="G21" t="s">
        <v>293</v>
      </c>
      <c r="H21"/>
      <c r="I21" s="169">
        <v>19</v>
      </c>
    </row>
    <row r="22" spans="1:12" ht="14.65" thickBot="1" x14ac:dyDescent="0.5">
      <c r="A22"/>
      <c r="B22"/>
      <c r="C22"/>
      <c r="D22"/>
      <c r="E22"/>
      <c r="F22"/>
      <c r="G22" t="s">
        <v>294</v>
      </c>
      <c r="H22"/>
      <c r="I22" s="168">
        <v>30</v>
      </c>
      <c r="L22" s="115"/>
    </row>
    <row r="23" spans="1:12" ht="14.65" thickBot="1" x14ac:dyDescent="0.5">
      <c r="A23"/>
      <c r="B23"/>
      <c r="C23" s="11"/>
      <c r="D23" s="36"/>
      <c r="E23"/>
      <c r="F23"/>
      <c r="G23"/>
      <c r="H23"/>
      <c r="I23" s="3" t="s">
        <v>222</v>
      </c>
    </row>
    <row r="24" spans="1:12" ht="14.65" thickBot="1" x14ac:dyDescent="0.5">
      <c r="A24"/>
      <c r="B24"/>
      <c r="C24"/>
      <c r="D24"/>
      <c r="E24"/>
      <c r="F24"/>
      <c r="G24"/>
      <c r="H24"/>
      <c r="I24" s="117">
        <v>4600</v>
      </c>
    </row>
    <row r="25" spans="1:12" x14ac:dyDescent="0.45">
      <c r="A25"/>
      <c r="B25"/>
      <c r="C25"/>
      <c r="D25"/>
      <c r="E25"/>
      <c r="F25"/>
      <c r="G25"/>
      <c r="H25"/>
    </row>
    <row r="26" spans="1:12" x14ac:dyDescent="0.45">
      <c r="A26"/>
      <c r="B26"/>
      <c r="C26"/>
      <c r="D26"/>
      <c r="E26"/>
      <c r="F26"/>
      <c r="G26"/>
      <c r="H26"/>
    </row>
    <row r="27" spans="1:12" x14ac:dyDescent="0.45">
      <c r="A27"/>
      <c r="B27"/>
      <c r="C27"/>
      <c r="D27"/>
      <c r="E27"/>
      <c r="F27"/>
      <c r="G27"/>
      <c r="H27"/>
    </row>
    <row r="28" spans="1:12" x14ac:dyDescent="0.45">
      <c r="A28"/>
      <c r="B28"/>
      <c r="C28"/>
      <c r="D28"/>
      <c r="E28"/>
      <c r="F28"/>
      <c r="G28"/>
      <c r="H28"/>
    </row>
    <row r="29" spans="1:12" x14ac:dyDescent="0.45">
      <c r="A29"/>
      <c r="B29"/>
      <c r="C29"/>
      <c r="D29"/>
      <c r="E29"/>
      <c r="F29"/>
      <c r="G29"/>
      <c r="H29"/>
    </row>
    <row r="30" spans="1:12" x14ac:dyDescent="0.45">
      <c r="A30"/>
      <c r="B30"/>
      <c r="C30"/>
      <c r="D30"/>
      <c r="E30"/>
      <c r="F30"/>
      <c r="G30"/>
      <c r="H30"/>
    </row>
    <row r="31" spans="1:12" x14ac:dyDescent="0.45">
      <c r="A31"/>
      <c r="B31"/>
      <c r="C31"/>
      <c r="D31"/>
      <c r="E31"/>
      <c r="F31"/>
      <c r="G31"/>
      <c r="H31"/>
    </row>
    <row r="32" spans="1:12" x14ac:dyDescent="0.45">
      <c r="A32"/>
      <c r="B32"/>
      <c r="C32"/>
      <c r="D32"/>
      <c r="E32"/>
      <c r="F32"/>
      <c r="G32"/>
      <c r="H32"/>
      <c r="I32" s="13"/>
    </row>
  </sheetData>
  <mergeCells count="2">
    <mergeCell ref="D1:E2"/>
    <mergeCell ref="D20:F20"/>
  </mergeCells>
  <phoneticPr fontId="12" type="noConversion"/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ignoredErrors>
    <ignoredError sqref="K17 K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558ED5"/>
  </sheetPr>
  <dimension ref="A1:ALY46"/>
  <sheetViews>
    <sheetView zoomScaleNormal="100" workbookViewId="0">
      <selection activeCell="A17" sqref="A17"/>
    </sheetView>
  </sheetViews>
  <sheetFormatPr baseColWidth="10" defaultColWidth="11" defaultRowHeight="14.25" x14ac:dyDescent="0.45"/>
  <cols>
    <col min="1" max="1" width="20.53125" style="3" customWidth="1"/>
    <col min="2" max="2" width="11" style="3"/>
    <col min="3" max="3" width="10.796875" style="3" customWidth="1"/>
    <col min="4" max="4" width="6.46484375" style="3" customWidth="1"/>
    <col min="5" max="1013" width="11" style="3"/>
  </cols>
  <sheetData>
    <row r="1" spans="1:10" ht="15" customHeight="1" x14ac:dyDescent="0.45">
      <c r="A1" s="181" t="s">
        <v>106</v>
      </c>
      <c r="B1" s="183" t="s">
        <v>21</v>
      </c>
      <c r="C1" s="184"/>
      <c r="D1" s="187" t="s">
        <v>107</v>
      </c>
      <c r="E1" s="188"/>
      <c r="F1"/>
      <c r="G1"/>
      <c r="H1"/>
      <c r="I1"/>
      <c r="J1"/>
    </row>
    <row r="2" spans="1:10" ht="15" customHeight="1" thickBot="1" x14ac:dyDescent="0.5">
      <c r="A2" s="182"/>
      <c r="B2" s="185"/>
      <c r="C2" s="186"/>
      <c r="D2" s="189"/>
      <c r="E2" s="190"/>
      <c r="F2"/>
      <c r="G2"/>
      <c r="H2"/>
      <c r="I2"/>
      <c r="J2"/>
    </row>
    <row r="3" spans="1:10" x14ac:dyDescent="0.45">
      <c r="A3"/>
      <c r="B3"/>
      <c r="C3"/>
      <c r="D3"/>
      <c r="E3" s="11"/>
      <c r="F3"/>
      <c r="G3"/>
      <c r="H3"/>
      <c r="I3"/>
      <c r="J3"/>
    </row>
    <row r="4" spans="1:10" x14ac:dyDescent="0.45">
      <c r="A4"/>
      <c r="B4"/>
      <c r="C4"/>
      <c r="D4"/>
      <c r="E4" s="11"/>
      <c r="F4"/>
      <c r="G4"/>
      <c r="H4"/>
      <c r="I4"/>
      <c r="J4"/>
    </row>
    <row r="5" spans="1:10" x14ac:dyDescent="0.45">
      <c r="A5" t="s">
        <v>108</v>
      </c>
      <c r="B5"/>
      <c r="C5" s="40">
        <v>200</v>
      </c>
      <c r="D5" s="39"/>
      <c r="E5" s="191" t="s">
        <v>109</v>
      </c>
      <c r="F5" s="191"/>
      <c r="G5" s="191"/>
      <c r="H5" s="191"/>
    </row>
    <row r="6" spans="1:10" x14ac:dyDescent="0.45">
      <c r="A6" t="s">
        <v>110</v>
      </c>
      <c r="B6"/>
      <c r="C6" s="40">
        <v>200</v>
      </c>
      <c r="D6" s="39"/>
      <c r="E6" s="127" t="s">
        <v>110</v>
      </c>
      <c r="F6" s="127"/>
      <c r="G6" s="127"/>
      <c r="H6" s="127"/>
    </row>
    <row r="7" spans="1:10" x14ac:dyDescent="0.45">
      <c r="A7" t="s">
        <v>111</v>
      </c>
      <c r="B7"/>
      <c r="C7" s="40">
        <v>200</v>
      </c>
      <c r="D7"/>
      <c r="E7" s="191" t="s">
        <v>111</v>
      </c>
      <c r="F7" s="191"/>
      <c r="G7" s="191"/>
      <c r="H7" s="191"/>
    </row>
    <row r="8" spans="1:10" x14ac:dyDescent="0.45">
      <c r="A8" t="s">
        <v>112</v>
      </c>
      <c r="B8"/>
      <c r="C8" s="40">
        <v>150</v>
      </c>
      <c r="D8"/>
      <c r="E8" s="191" t="s">
        <v>113</v>
      </c>
      <c r="F8" s="191"/>
      <c r="G8" s="191"/>
      <c r="H8" s="191"/>
    </row>
    <row r="9" spans="1:10" x14ac:dyDescent="0.45">
      <c r="A9" t="s">
        <v>114</v>
      </c>
      <c r="B9"/>
      <c r="C9" s="40">
        <v>1000</v>
      </c>
      <c r="D9"/>
      <c r="E9" s="191" t="s">
        <v>115</v>
      </c>
      <c r="F9" s="191"/>
      <c r="G9" s="191"/>
      <c r="H9" s="191"/>
    </row>
    <row r="10" spans="1:10" x14ac:dyDescent="0.45">
      <c r="A10" t="s">
        <v>116</v>
      </c>
      <c r="B10"/>
      <c r="C10" s="40">
        <v>700</v>
      </c>
      <c r="D10" s="39"/>
      <c r="E10" s="191" t="s">
        <v>192</v>
      </c>
      <c r="F10" s="191"/>
      <c r="G10" s="191"/>
      <c r="H10" s="191"/>
    </row>
    <row r="11" spans="1:10" x14ac:dyDescent="0.45">
      <c r="A11" t="s">
        <v>193</v>
      </c>
      <c r="B11"/>
      <c r="C11" s="40">
        <v>2000</v>
      </c>
      <c r="D11"/>
      <c r="E11" s="191" t="s">
        <v>118</v>
      </c>
      <c r="F11" s="191"/>
      <c r="G11" s="191"/>
      <c r="H11" s="191"/>
    </row>
    <row r="12" spans="1:10" x14ac:dyDescent="0.45">
      <c r="A12" t="s">
        <v>76</v>
      </c>
      <c r="B12"/>
      <c r="C12" s="40">
        <v>200</v>
      </c>
      <c r="D12"/>
      <c r="E12" s="191" t="s">
        <v>119</v>
      </c>
      <c r="F12" s="191"/>
      <c r="G12" s="191"/>
      <c r="H12" s="191"/>
    </row>
    <row r="13" spans="1:10" x14ac:dyDescent="0.45">
      <c r="A13" t="s">
        <v>120</v>
      </c>
      <c r="B13"/>
      <c r="C13" s="40">
        <v>1500</v>
      </c>
      <c r="D13"/>
      <c r="E13" s="191" t="s">
        <v>121</v>
      </c>
      <c r="F13" s="191"/>
      <c r="G13" s="191"/>
      <c r="H13" s="191"/>
    </row>
    <row r="14" spans="1:10" x14ac:dyDescent="0.45">
      <c r="A14" t="s">
        <v>122</v>
      </c>
      <c r="B14"/>
      <c r="C14" s="40">
        <v>700</v>
      </c>
      <c r="D14"/>
      <c r="E14" s="191" t="s">
        <v>123</v>
      </c>
      <c r="F14" s="191"/>
      <c r="G14" s="191"/>
      <c r="H14" s="191"/>
    </row>
    <row r="15" spans="1:10" x14ac:dyDescent="0.45">
      <c r="A15" t="s">
        <v>124</v>
      </c>
      <c r="B15"/>
      <c r="C15" s="40">
        <v>800</v>
      </c>
      <c r="D15"/>
      <c r="E15" s="191" t="s">
        <v>125</v>
      </c>
      <c r="F15" s="191"/>
      <c r="G15" s="191"/>
      <c r="H15" s="191"/>
    </row>
    <row r="16" spans="1:10" x14ac:dyDescent="0.45">
      <c r="A16" t="s">
        <v>126</v>
      </c>
      <c r="B16"/>
      <c r="C16" s="40">
        <v>4000</v>
      </c>
      <c r="D16"/>
      <c r="E16" s="191" t="s">
        <v>127</v>
      </c>
      <c r="F16" s="191"/>
      <c r="G16" s="191"/>
      <c r="H16" s="191"/>
    </row>
    <row r="17" spans="1:8" x14ac:dyDescent="0.45">
      <c r="A17"/>
      <c r="B17"/>
      <c r="C17" s="40"/>
      <c r="D17"/>
      <c r="E17" s="191"/>
      <c r="F17" s="191"/>
      <c r="G17" s="191"/>
      <c r="H17" s="191"/>
    </row>
    <row r="18" spans="1:8" x14ac:dyDescent="0.45">
      <c r="A18" t="s">
        <v>128</v>
      </c>
      <c r="B18"/>
      <c r="C18" s="40">
        <v>300</v>
      </c>
      <c r="D18"/>
      <c r="E18" s="191"/>
      <c r="F18" s="191"/>
      <c r="G18" s="191"/>
      <c r="H18" s="191"/>
    </row>
    <row r="19" spans="1:8" x14ac:dyDescent="0.45">
      <c r="A19" s="41"/>
      <c r="B19"/>
      <c r="C19" s="40"/>
      <c r="D19"/>
      <c r="E19" s="191"/>
      <c r="F19" s="191"/>
      <c r="G19" s="191"/>
      <c r="H19" s="191"/>
    </row>
    <row r="20" spans="1:8" x14ac:dyDescent="0.45">
      <c r="A20" s="41"/>
      <c r="B20"/>
      <c r="C20" s="40"/>
      <c r="D20"/>
      <c r="E20" s="191"/>
      <c r="F20" s="191"/>
      <c r="G20" s="191"/>
      <c r="H20" s="191"/>
    </row>
    <row r="21" spans="1:8" x14ac:dyDescent="0.45">
      <c r="A21" s="41"/>
      <c r="B21"/>
      <c r="C21" s="40"/>
      <c r="D21"/>
      <c r="E21" s="127"/>
      <c r="F21" s="127"/>
      <c r="G21" s="127"/>
      <c r="H21" s="127"/>
    </row>
    <row r="22" spans="1:8" x14ac:dyDescent="0.45">
      <c r="A22" s="41"/>
      <c r="B22"/>
      <c r="C22" s="40"/>
      <c r="D22"/>
      <c r="E22" s="127"/>
      <c r="F22" s="127"/>
      <c r="G22" s="127"/>
      <c r="H22" s="127"/>
    </row>
    <row r="23" spans="1:8" x14ac:dyDescent="0.45">
      <c r="A23" s="41"/>
      <c r="B23"/>
      <c r="C23" s="40"/>
      <c r="D23"/>
      <c r="E23" s="191"/>
      <c r="F23" s="191"/>
      <c r="G23" s="191"/>
      <c r="H23" s="191"/>
    </row>
    <row r="24" spans="1:8" x14ac:dyDescent="0.45">
      <c r="A24" s="41"/>
      <c r="B24"/>
      <c r="C24" s="40"/>
      <c r="D24"/>
      <c r="E24" s="191"/>
      <c r="F24" s="191"/>
      <c r="G24" s="191"/>
      <c r="H24" s="191"/>
    </row>
    <row r="25" spans="1:8" x14ac:dyDescent="0.45">
      <c r="A25" s="41"/>
      <c r="B25"/>
      <c r="C25" s="40"/>
      <c r="D25"/>
      <c r="E25" s="191"/>
      <c r="F25" s="191"/>
      <c r="G25" s="191"/>
      <c r="H25" s="191"/>
    </row>
    <row r="26" spans="1:8" x14ac:dyDescent="0.45">
      <c r="A26" s="41"/>
      <c r="B26"/>
      <c r="C26" s="40"/>
      <c r="D26"/>
      <c r="E26" s="191"/>
      <c r="F26" s="191"/>
      <c r="G26" s="191"/>
      <c r="H26" s="191"/>
    </row>
    <row r="27" spans="1:8" x14ac:dyDescent="0.45">
      <c r="A27" s="41"/>
      <c r="B27"/>
      <c r="C27" s="40"/>
      <c r="D27"/>
      <c r="E27" s="191"/>
      <c r="F27" s="191"/>
      <c r="G27" s="191"/>
      <c r="H27" s="191"/>
    </row>
    <row r="28" spans="1:8" x14ac:dyDescent="0.45">
      <c r="A28"/>
      <c r="B28"/>
      <c r="C28" s="11"/>
      <c r="D28"/>
      <c r="E28" s="172"/>
      <c r="F28" s="172"/>
      <c r="G28" s="172"/>
      <c r="H28" s="172"/>
    </row>
    <row r="29" spans="1:8" x14ac:dyDescent="0.45">
      <c r="A29"/>
      <c r="B29"/>
      <c r="C29" s="11"/>
      <c r="D29"/>
      <c r="E29" s="172"/>
      <c r="F29" s="172"/>
      <c r="G29" s="172"/>
      <c r="H29" s="172"/>
    </row>
    <row r="30" spans="1:8" x14ac:dyDescent="0.45">
      <c r="A30"/>
      <c r="B30" s="8" t="s">
        <v>130</v>
      </c>
      <c r="C30" s="12">
        <f>SUM(C5:C27)</f>
        <v>11950</v>
      </c>
      <c r="D30"/>
      <c r="E30" s="172"/>
      <c r="F30" s="172"/>
      <c r="G30" s="172"/>
      <c r="H30" s="172"/>
    </row>
    <row r="31" spans="1:8" x14ac:dyDescent="0.45">
      <c r="E31" s="31"/>
    </row>
    <row r="32" spans="1:8" x14ac:dyDescent="0.45">
      <c r="A32" s="42" t="s">
        <v>54</v>
      </c>
      <c r="B32" s="42"/>
      <c r="C32" s="42"/>
      <c r="D32" s="42"/>
      <c r="E32" s="42"/>
    </row>
    <row r="33" spans="1:5" x14ac:dyDescent="0.45">
      <c r="A33" s="42" t="s">
        <v>131</v>
      </c>
      <c r="B33" s="42"/>
      <c r="C33" s="42"/>
      <c r="D33" s="42"/>
      <c r="E33" s="42"/>
    </row>
    <row r="34" spans="1:5" x14ac:dyDescent="0.45">
      <c r="A34" s="35"/>
      <c r="B34" s="35"/>
      <c r="C34" s="35"/>
      <c r="D34" s="35"/>
      <c r="E34" s="35"/>
    </row>
    <row r="35" spans="1:5" x14ac:dyDescent="0.45">
      <c r="A35" s="35"/>
      <c r="B35" s="35"/>
      <c r="C35" s="35"/>
      <c r="D35" s="35"/>
      <c r="E35" s="35"/>
    </row>
    <row r="36" spans="1:5" x14ac:dyDescent="0.45">
      <c r="E36" s="31"/>
    </row>
    <row r="37" spans="1:5" x14ac:dyDescent="0.45">
      <c r="E37" s="31"/>
    </row>
    <row r="38" spans="1:5" x14ac:dyDescent="0.45">
      <c r="E38" s="31"/>
    </row>
    <row r="39" spans="1:5" x14ac:dyDescent="0.45">
      <c r="E39" s="31"/>
    </row>
    <row r="40" spans="1:5" x14ac:dyDescent="0.45">
      <c r="E40" s="31"/>
    </row>
    <row r="41" spans="1:5" x14ac:dyDescent="0.45">
      <c r="E41" s="31"/>
    </row>
    <row r="42" spans="1:5" x14ac:dyDescent="0.45">
      <c r="E42" s="31"/>
    </row>
    <row r="43" spans="1:5" x14ac:dyDescent="0.45">
      <c r="E43" s="31"/>
    </row>
    <row r="44" spans="1:5" x14ac:dyDescent="0.45">
      <c r="E44" s="31"/>
    </row>
    <row r="45" spans="1:5" x14ac:dyDescent="0.45">
      <c r="E45" s="31"/>
    </row>
    <row r="46" spans="1:5" x14ac:dyDescent="0.45">
      <c r="E46" s="31"/>
    </row>
  </sheetData>
  <mergeCells count="26">
    <mergeCell ref="E23:H23"/>
    <mergeCell ref="E17:H17"/>
    <mergeCell ref="E18:H18"/>
    <mergeCell ref="E19:H19"/>
    <mergeCell ref="E30:H30"/>
    <mergeCell ref="E27:H27"/>
    <mergeCell ref="E28:H28"/>
    <mergeCell ref="E29:H29"/>
    <mergeCell ref="E24:H24"/>
    <mergeCell ref="E25:H25"/>
    <mergeCell ref="E26:H26"/>
    <mergeCell ref="E16:H16"/>
    <mergeCell ref="E11:H11"/>
    <mergeCell ref="E12:H12"/>
    <mergeCell ref="E13:H13"/>
    <mergeCell ref="E20:H20"/>
    <mergeCell ref="E10:H10"/>
    <mergeCell ref="E5:H5"/>
    <mergeCell ref="E7:H7"/>
    <mergeCell ref="E14:H14"/>
    <mergeCell ref="E15:H15"/>
    <mergeCell ref="A1:A2"/>
    <mergeCell ref="B1:C2"/>
    <mergeCell ref="D1:E2"/>
    <mergeCell ref="E8:H8"/>
    <mergeCell ref="E9:H9"/>
  </mergeCells>
  <pageMargins left="0.70833333333333304" right="0" top="0" bottom="0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558ED5"/>
  </sheetPr>
  <dimension ref="A1:ALX35"/>
  <sheetViews>
    <sheetView zoomScaleNormal="100" workbookViewId="0">
      <selection activeCell="E28" sqref="E28:H28"/>
    </sheetView>
  </sheetViews>
  <sheetFormatPr baseColWidth="10" defaultColWidth="11" defaultRowHeight="14.25" x14ac:dyDescent="0.45"/>
  <cols>
    <col min="1" max="1" width="20.53125" style="33" customWidth="1"/>
    <col min="2" max="2" width="11" style="33"/>
    <col min="3" max="3" width="11" style="31"/>
    <col min="4" max="4" width="6.46484375" style="33" customWidth="1"/>
    <col min="5" max="1012" width="11" style="33"/>
  </cols>
  <sheetData>
    <row r="1" spans="1:9" ht="14.65" customHeight="1" x14ac:dyDescent="0.45">
      <c r="A1" s="192" t="s">
        <v>106</v>
      </c>
      <c r="B1" s="192" t="s">
        <v>133</v>
      </c>
      <c r="C1" s="192"/>
      <c r="D1" s="193" t="s">
        <v>132</v>
      </c>
      <c r="E1" s="193"/>
      <c r="F1" s="39"/>
      <c r="G1" s="39"/>
      <c r="H1" s="39"/>
      <c r="I1" s="39"/>
    </row>
    <row r="2" spans="1:9" ht="14.65" customHeight="1" x14ac:dyDescent="0.45">
      <c r="A2" s="192"/>
      <c r="B2" s="192"/>
      <c r="C2" s="192"/>
      <c r="D2" s="193"/>
      <c r="E2" s="193"/>
      <c r="F2" s="39"/>
      <c r="G2" s="39"/>
      <c r="H2" s="39"/>
      <c r="I2" s="39"/>
    </row>
    <row r="3" spans="1:9" x14ac:dyDescent="0.45">
      <c r="A3" s="39"/>
      <c r="B3" s="39"/>
      <c r="C3" s="11"/>
      <c r="D3" s="39"/>
      <c r="E3" s="39"/>
      <c r="F3" s="39"/>
      <c r="G3" s="39"/>
      <c r="H3" s="39"/>
      <c r="I3" s="39"/>
    </row>
    <row r="4" spans="1:9" x14ac:dyDescent="0.45">
      <c r="A4" s="39"/>
      <c r="B4" s="39"/>
      <c r="C4" s="11"/>
      <c r="D4" s="39"/>
      <c r="E4" s="39"/>
      <c r="F4" s="39"/>
      <c r="G4" s="39"/>
      <c r="H4" s="39"/>
      <c r="I4" s="39"/>
    </row>
    <row r="5" spans="1:9" x14ac:dyDescent="0.45">
      <c r="A5" s="114" t="s">
        <v>108</v>
      </c>
      <c r="B5"/>
      <c r="C5" s="155">
        <v>150</v>
      </c>
      <c r="D5" s="39"/>
      <c r="E5" s="194" t="s">
        <v>109</v>
      </c>
      <c r="F5" s="194"/>
      <c r="G5" s="194"/>
      <c r="H5" s="194"/>
      <c r="I5" s="3"/>
    </row>
    <row r="6" spans="1:9" x14ac:dyDescent="0.45">
      <c r="A6" s="114" t="s">
        <v>110</v>
      </c>
      <c r="B6"/>
      <c r="C6" s="155">
        <v>300</v>
      </c>
      <c r="D6" s="39"/>
      <c r="E6" s="151" t="s">
        <v>110</v>
      </c>
      <c r="F6" s="151"/>
      <c r="G6" s="151"/>
      <c r="H6" s="151"/>
      <c r="I6" s="3"/>
    </row>
    <row r="7" spans="1:9" x14ac:dyDescent="0.45">
      <c r="A7" s="114" t="s">
        <v>111</v>
      </c>
      <c r="B7"/>
      <c r="C7" s="155"/>
      <c r="D7"/>
      <c r="E7" s="194" t="s">
        <v>214</v>
      </c>
      <c r="F7" s="194"/>
      <c r="G7" s="194"/>
      <c r="H7" s="194"/>
      <c r="I7" s="3"/>
    </row>
    <row r="8" spans="1:9" x14ac:dyDescent="0.45">
      <c r="A8" s="114" t="s">
        <v>112</v>
      </c>
      <c r="B8"/>
      <c r="C8" s="155"/>
      <c r="D8"/>
      <c r="E8" s="194" t="s">
        <v>113</v>
      </c>
      <c r="F8" s="194"/>
      <c r="G8" s="194"/>
      <c r="H8" s="194"/>
      <c r="I8" s="3"/>
    </row>
    <row r="9" spans="1:9" x14ac:dyDescent="0.45">
      <c r="A9" s="114" t="s">
        <v>114</v>
      </c>
      <c r="B9"/>
      <c r="C9" s="155">
        <v>1200</v>
      </c>
      <c r="D9"/>
      <c r="E9" s="194" t="s">
        <v>115</v>
      </c>
      <c r="F9" s="194"/>
      <c r="G9" s="194"/>
      <c r="H9" s="194"/>
      <c r="I9" s="3"/>
    </row>
    <row r="10" spans="1:9" x14ac:dyDescent="0.45">
      <c r="A10" s="114" t="s">
        <v>192</v>
      </c>
      <c r="B10"/>
      <c r="C10" s="155">
        <v>300</v>
      </c>
      <c r="D10" s="39"/>
      <c r="E10" s="194" t="s">
        <v>215</v>
      </c>
      <c r="F10" s="194"/>
      <c r="G10" s="194"/>
      <c r="H10" s="194"/>
      <c r="I10" s="3"/>
    </row>
    <row r="11" spans="1:9" x14ac:dyDescent="0.45">
      <c r="A11" s="114" t="s">
        <v>117</v>
      </c>
      <c r="B11"/>
      <c r="C11" s="155">
        <v>2000</v>
      </c>
      <c r="D11"/>
      <c r="E11" s="194" t="s">
        <v>118</v>
      </c>
      <c r="F11" s="194"/>
      <c r="G11" s="194"/>
      <c r="H11" s="194"/>
      <c r="I11" s="3"/>
    </row>
    <row r="12" spans="1:9" x14ac:dyDescent="0.45">
      <c r="A12" s="114" t="s">
        <v>76</v>
      </c>
      <c r="B12"/>
      <c r="C12" s="155"/>
      <c r="D12"/>
      <c r="E12" s="194" t="s">
        <v>119</v>
      </c>
      <c r="F12" s="194"/>
      <c r="G12" s="194"/>
      <c r="H12" s="194"/>
      <c r="I12" s="3"/>
    </row>
    <row r="13" spans="1:9" x14ac:dyDescent="0.45">
      <c r="A13" s="114" t="s">
        <v>120</v>
      </c>
      <c r="B13"/>
      <c r="C13" s="155">
        <v>500</v>
      </c>
      <c r="D13"/>
      <c r="E13" s="194" t="s">
        <v>121</v>
      </c>
      <c r="F13" s="194"/>
      <c r="G13" s="194"/>
      <c r="H13" s="194"/>
      <c r="I13" s="3"/>
    </row>
    <row r="14" spans="1:9" x14ac:dyDescent="0.45">
      <c r="A14" s="114" t="s">
        <v>122</v>
      </c>
      <c r="B14"/>
      <c r="C14" s="155">
        <v>250</v>
      </c>
      <c r="D14"/>
      <c r="E14" s="194" t="s">
        <v>123</v>
      </c>
      <c r="F14" s="194"/>
      <c r="G14" s="194"/>
      <c r="H14" s="194"/>
      <c r="I14" s="3"/>
    </row>
    <row r="15" spans="1:9" x14ac:dyDescent="0.45">
      <c r="A15" s="114" t="s">
        <v>124</v>
      </c>
      <c r="B15"/>
      <c r="C15" s="155">
        <v>250</v>
      </c>
      <c r="D15"/>
      <c r="E15" s="194" t="s">
        <v>125</v>
      </c>
      <c r="F15" s="194"/>
      <c r="G15" s="194"/>
      <c r="H15" s="194"/>
      <c r="I15" s="3"/>
    </row>
    <row r="16" spans="1:9" x14ac:dyDescent="0.45">
      <c r="A16" s="114" t="s">
        <v>126</v>
      </c>
      <c r="B16"/>
      <c r="C16" s="155">
        <v>1450</v>
      </c>
      <c r="D16"/>
      <c r="E16" s="194" t="s">
        <v>216</v>
      </c>
      <c r="F16" s="194"/>
      <c r="G16" s="194"/>
      <c r="H16" s="194"/>
      <c r="I16" s="3"/>
    </row>
    <row r="17" spans="1:9" x14ac:dyDescent="0.45">
      <c r="A17" s="114"/>
      <c r="B17"/>
      <c r="C17" s="155"/>
      <c r="D17"/>
      <c r="E17" s="194"/>
      <c r="F17" s="194"/>
      <c r="G17" s="194"/>
      <c r="H17" s="194"/>
      <c r="I17" s="3"/>
    </row>
    <row r="18" spans="1:9" x14ac:dyDescent="0.45">
      <c r="A18" s="114" t="s">
        <v>128</v>
      </c>
      <c r="B18"/>
      <c r="C18" s="155">
        <v>300</v>
      </c>
      <c r="D18"/>
      <c r="E18" s="194"/>
      <c r="F18" s="194"/>
      <c r="G18" s="194"/>
      <c r="H18" s="194"/>
      <c r="I18" s="3"/>
    </row>
    <row r="19" spans="1:9" x14ac:dyDescent="0.45">
      <c r="A19" s="154"/>
      <c r="B19"/>
      <c r="C19" s="155"/>
      <c r="D19"/>
      <c r="E19" s="194"/>
      <c r="F19" s="194"/>
      <c r="G19" s="194"/>
      <c r="H19" s="194"/>
      <c r="I19" s="3"/>
    </row>
    <row r="20" spans="1:9" x14ac:dyDescent="0.45">
      <c r="A20" s="149"/>
      <c r="B20"/>
      <c r="C20" s="150"/>
      <c r="D20"/>
      <c r="E20" s="195"/>
      <c r="F20" s="195"/>
      <c r="G20" s="195"/>
      <c r="H20" s="195"/>
      <c r="I20" s="3"/>
    </row>
    <row r="21" spans="1:9" x14ac:dyDescent="0.45">
      <c r="A21" s="149"/>
      <c r="B21"/>
      <c r="C21" s="150"/>
      <c r="D21"/>
      <c r="E21" s="152"/>
      <c r="F21" s="152"/>
      <c r="G21" s="152"/>
      <c r="H21" s="152"/>
      <c r="I21" s="3"/>
    </row>
    <row r="22" spans="1:9" x14ac:dyDescent="0.45">
      <c r="A22" s="149"/>
      <c r="B22"/>
      <c r="C22" s="150"/>
      <c r="D22"/>
      <c r="E22" s="152"/>
      <c r="F22" s="152"/>
      <c r="G22" s="152"/>
      <c r="H22" s="152"/>
      <c r="I22" s="3"/>
    </row>
    <row r="23" spans="1:9" x14ac:dyDescent="0.45">
      <c r="A23" s="149"/>
      <c r="B23"/>
      <c r="C23" s="150"/>
      <c r="D23"/>
      <c r="E23" s="195"/>
      <c r="F23" s="195"/>
      <c r="G23" s="195"/>
      <c r="H23" s="195"/>
      <c r="I23" s="3"/>
    </row>
    <row r="24" spans="1:9" x14ac:dyDescent="0.45">
      <c r="A24" s="149"/>
      <c r="B24"/>
      <c r="C24" s="150"/>
      <c r="D24"/>
      <c r="E24" s="195"/>
      <c r="F24" s="195"/>
      <c r="G24" s="195"/>
      <c r="H24" s="195"/>
      <c r="I24" s="3"/>
    </row>
    <row r="25" spans="1:9" x14ac:dyDescent="0.45">
      <c r="A25" s="149"/>
      <c r="B25"/>
      <c r="C25" s="150"/>
      <c r="D25"/>
      <c r="E25" s="195"/>
      <c r="F25" s="195"/>
      <c r="G25" s="195"/>
      <c r="H25" s="195"/>
      <c r="I25" s="3"/>
    </row>
    <row r="26" spans="1:9" x14ac:dyDescent="0.45">
      <c r="A26" s="149"/>
      <c r="B26"/>
      <c r="C26" s="150"/>
      <c r="D26"/>
      <c r="E26" s="195"/>
      <c r="F26" s="195"/>
      <c r="G26" s="195"/>
      <c r="H26" s="195"/>
      <c r="I26" s="3"/>
    </row>
    <row r="27" spans="1:9" x14ac:dyDescent="0.45">
      <c r="A27" s="149"/>
      <c r="B27"/>
      <c r="C27" s="150"/>
      <c r="D27"/>
      <c r="E27" s="195"/>
      <c r="F27" s="195"/>
      <c r="G27" s="195"/>
      <c r="H27" s="195"/>
      <c r="I27" s="3"/>
    </row>
    <row r="28" spans="1:9" x14ac:dyDescent="0.45">
      <c r="A28"/>
      <c r="B28"/>
      <c r="C28" s="11"/>
      <c r="D28"/>
      <c r="E28" s="172"/>
      <c r="F28" s="172"/>
      <c r="G28" s="172"/>
      <c r="H28" s="172"/>
      <c r="I28" s="3"/>
    </row>
    <row r="29" spans="1:9" x14ac:dyDescent="0.45">
      <c r="A29"/>
      <c r="B29"/>
      <c r="C29" s="11"/>
      <c r="D29"/>
      <c r="E29" s="172"/>
      <c r="F29" s="172"/>
      <c r="G29" s="172"/>
      <c r="H29" s="172"/>
      <c r="I29" s="3"/>
    </row>
    <row r="30" spans="1:9" x14ac:dyDescent="0.45">
      <c r="A30"/>
      <c r="B30" s="43" t="s">
        <v>130</v>
      </c>
      <c r="C30" s="12">
        <f>SUM(C5:C27)</f>
        <v>6700</v>
      </c>
      <c r="D30"/>
      <c r="E30" s="172"/>
      <c r="F30" s="172"/>
      <c r="G30" s="172"/>
      <c r="H30" s="172"/>
      <c r="I30" s="3"/>
    </row>
    <row r="32" spans="1:9" x14ac:dyDescent="0.45">
      <c r="A32" s="196" t="s">
        <v>54</v>
      </c>
      <c r="B32" s="196"/>
      <c r="C32" s="196"/>
      <c r="D32" s="196"/>
      <c r="E32" s="196"/>
    </row>
    <row r="33" spans="1:5" x14ac:dyDescent="0.45">
      <c r="A33" s="196" t="s">
        <v>131</v>
      </c>
      <c r="B33" s="196"/>
      <c r="C33" s="196"/>
      <c r="D33" s="196"/>
      <c r="E33" s="196"/>
    </row>
    <row r="34" spans="1:5" x14ac:dyDescent="0.45">
      <c r="A34" s="196"/>
      <c r="B34" s="196"/>
      <c r="C34" s="196"/>
      <c r="D34" s="196"/>
      <c r="E34" s="196"/>
    </row>
    <row r="35" spans="1:5" x14ac:dyDescent="0.45">
      <c r="A35" s="196"/>
      <c r="B35" s="196"/>
      <c r="C35" s="196"/>
      <c r="D35" s="196"/>
      <c r="E35" s="196"/>
    </row>
  </sheetData>
  <mergeCells count="30">
    <mergeCell ref="A34:E34"/>
    <mergeCell ref="A35:E35"/>
    <mergeCell ref="E30:H30"/>
    <mergeCell ref="A32:E32"/>
    <mergeCell ref="A33:E33"/>
    <mergeCell ref="E28:H28"/>
    <mergeCell ref="E29:H29"/>
    <mergeCell ref="E24:H24"/>
    <mergeCell ref="E25:H25"/>
    <mergeCell ref="E26:H26"/>
    <mergeCell ref="E23:H23"/>
    <mergeCell ref="E17:H17"/>
    <mergeCell ref="E18:H18"/>
    <mergeCell ref="E19:H19"/>
    <mergeCell ref="E27:H27"/>
    <mergeCell ref="E16:H16"/>
    <mergeCell ref="E11:H11"/>
    <mergeCell ref="E12:H12"/>
    <mergeCell ref="E13:H13"/>
    <mergeCell ref="E20:H20"/>
    <mergeCell ref="E10:H10"/>
    <mergeCell ref="E5:H5"/>
    <mergeCell ref="E7:H7"/>
    <mergeCell ref="E14:H14"/>
    <mergeCell ref="E15:H15"/>
    <mergeCell ref="A1:A2"/>
    <mergeCell ref="B1:C2"/>
    <mergeCell ref="D1:E2"/>
    <mergeCell ref="E8:H8"/>
    <mergeCell ref="E9:H9"/>
  </mergeCells>
  <pageMargins left="0.70833333333333304" right="0" top="0" bottom="0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558ED5"/>
  </sheetPr>
  <dimension ref="A1:ALY35"/>
  <sheetViews>
    <sheetView zoomScaleNormal="100" workbookViewId="0">
      <selection activeCell="M9" sqref="M9"/>
    </sheetView>
  </sheetViews>
  <sheetFormatPr baseColWidth="10" defaultColWidth="11" defaultRowHeight="14.25" x14ac:dyDescent="0.45"/>
  <cols>
    <col min="1" max="1" width="20.53125" style="33" customWidth="1"/>
    <col min="2" max="3" width="11" style="33"/>
    <col min="4" max="4" width="6.46484375" style="33" customWidth="1"/>
    <col min="5" max="1013" width="11" style="33"/>
  </cols>
  <sheetData>
    <row r="1" spans="1:11" ht="14.65" customHeight="1" thickBot="1" x14ac:dyDescent="0.5">
      <c r="A1" s="192" t="s">
        <v>106</v>
      </c>
      <c r="B1" s="192" t="s">
        <v>136</v>
      </c>
      <c r="C1" s="192"/>
      <c r="D1" s="198" t="s">
        <v>135</v>
      </c>
      <c r="E1" s="198"/>
      <c r="F1" s="39"/>
      <c r="G1" s="39"/>
      <c r="H1" s="39"/>
      <c r="I1" s="39"/>
      <c r="J1" s="39"/>
    </row>
    <row r="2" spans="1:11" ht="14.65" customHeight="1" thickBot="1" x14ac:dyDescent="0.5">
      <c r="A2" s="192"/>
      <c r="B2" s="192"/>
      <c r="C2" s="192"/>
      <c r="D2" s="198"/>
      <c r="E2" s="198"/>
      <c r="F2" s="39"/>
      <c r="G2" s="39"/>
      <c r="H2" s="39"/>
      <c r="I2" s="39"/>
      <c r="J2" s="39"/>
    </row>
    <row r="3" spans="1:11" x14ac:dyDescent="0.45">
      <c r="A3" s="39"/>
      <c r="B3" s="39"/>
      <c r="C3" s="39"/>
      <c r="D3" s="39"/>
      <c r="E3" s="39"/>
      <c r="F3" s="39"/>
      <c r="G3" s="39"/>
      <c r="H3" s="39"/>
      <c r="I3" s="39"/>
      <c r="J3" s="39"/>
    </row>
    <row r="4" spans="1:11" x14ac:dyDescent="0.45">
      <c r="A4" s="39"/>
      <c r="B4" s="39"/>
      <c r="C4" s="39"/>
      <c r="D4" s="39"/>
      <c r="E4" s="39"/>
      <c r="F4" s="39"/>
      <c r="G4" s="39"/>
      <c r="H4" s="39"/>
      <c r="I4" s="39"/>
      <c r="J4" s="39"/>
    </row>
    <row r="5" spans="1:11" x14ac:dyDescent="0.45">
      <c r="A5" s="39" t="s">
        <v>108</v>
      </c>
      <c r="B5" s="39"/>
      <c r="C5" s="40">
        <v>50</v>
      </c>
      <c r="D5" s="39"/>
      <c r="E5" s="197" t="s">
        <v>109</v>
      </c>
      <c r="F5" s="197"/>
      <c r="G5" s="197"/>
      <c r="H5" s="197"/>
    </row>
    <row r="6" spans="1:11" x14ac:dyDescent="0.45">
      <c r="A6" s="39" t="s">
        <v>110</v>
      </c>
      <c r="B6" s="39"/>
      <c r="C6" s="40">
        <v>100</v>
      </c>
      <c r="D6" s="39"/>
      <c r="E6" s="128"/>
      <c r="F6" s="128" t="s">
        <v>110</v>
      </c>
      <c r="G6" s="128"/>
      <c r="H6" s="128"/>
    </row>
    <row r="7" spans="1:11" x14ac:dyDescent="0.45">
      <c r="A7" s="39" t="s">
        <v>111</v>
      </c>
      <c r="B7" s="39"/>
      <c r="C7" s="40"/>
      <c r="D7" s="39"/>
      <c r="E7" s="197"/>
      <c r="F7" s="197"/>
      <c r="G7" s="197"/>
      <c r="H7" s="197"/>
    </row>
    <row r="8" spans="1:11" x14ac:dyDescent="0.45">
      <c r="A8" s="39" t="s">
        <v>112</v>
      </c>
      <c r="B8" s="39"/>
      <c r="C8" s="40">
        <v>150</v>
      </c>
      <c r="D8" s="39"/>
      <c r="E8" s="197" t="s">
        <v>113</v>
      </c>
      <c r="F8" s="197"/>
      <c r="G8" s="197"/>
      <c r="H8" s="197"/>
    </row>
    <row r="9" spans="1:11" x14ac:dyDescent="0.45">
      <c r="A9" s="39" t="s">
        <v>114</v>
      </c>
      <c r="B9" s="39"/>
      <c r="C9" s="40">
        <v>750</v>
      </c>
      <c r="D9" s="39"/>
      <c r="E9" s="197" t="s">
        <v>115</v>
      </c>
      <c r="F9" s="197"/>
      <c r="G9" s="197"/>
      <c r="H9" s="197"/>
    </row>
    <row r="10" spans="1:11" x14ac:dyDescent="0.45">
      <c r="A10" s="39" t="s">
        <v>116</v>
      </c>
      <c r="B10" s="39"/>
      <c r="C10" s="40">
        <v>1000</v>
      </c>
      <c r="D10" s="39"/>
      <c r="E10" s="197" t="s">
        <v>192</v>
      </c>
      <c r="F10" s="197"/>
      <c r="G10" s="197"/>
      <c r="H10" s="197"/>
      <c r="K10" s="3"/>
    </row>
    <row r="11" spans="1:11" x14ac:dyDescent="0.45">
      <c r="A11" s="39" t="s">
        <v>117</v>
      </c>
      <c r="B11" s="39"/>
      <c r="C11" s="40">
        <v>700</v>
      </c>
      <c r="D11" s="39"/>
      <c r="E11" s="197" t="s">
        <v>118</v>
      </c>
      <c r="F11" s="197"/>
      <c r="G11" s="197"/>
      <c r="H11" s="197"/>
    </row>
    <row r="12" spans="1:11" x14ac:dyDescent="0.45">
      <c r="A12" s="39" t="s">
        <v>76</v>
      </c>
      <c r="B12" s="39"/>
      <c r="C12" s="40">
        <v>200</v>
      </c>
      <c r="D12" s="39"/>
      <c r="E12" s="197" t="s">
        <v>119</v>
      </c>
      <c r="F12" s="197"/>
      <c r="G12" s="197"/>
      <c r="H12" s="197"/>
    </row>
    <row r="13" spans="1:11" x14ac:dyDescent="0.45">
      <c r="A13" s="39" t="s">
        <v>120</v>
      </c>
      <c r="B13" s="39"/>
      <c r="C13" s="40">
        <v>2000</v>
      </c>
      <c r="D13" s="39"/>
      <c r="E13" s="197" t="s">
        <v>137</v>
      </c>
      <c r="F13" s="197"/>
      <c r="G13" s="197"/>
      <c r="H13" s="197"/>
    </row>
    <row r="14" spans="1:11" x14ac:dyDescent="0.45">
      <c r="A14" s="39" t="s">
        <v>122</v>
      </c>
      <c r="B14" s="39"/>
      <c r="C14" s="40">
        <v>800</v>
      </c>
      <c r="D14" s="39"/>
      <c r="E14" s="197" t="s">
        <v>123</v>
      </c>
      <c r="F14" s="197"/>
      <c r="G14" s="197"/>
      <c r="H14" s="197"/>
    </row>
    <row r="15" spans="1:11" x14ac:dyDescent="0.45">
      <c r="A15" s="39" t="s">
        <v>124</v>
      </c>
      <c r="B15" s="39"/>
      <c r="C15" s="40">
        <v>100</v>
      </c>
      <c r="D15" s="39"/>
      <c r="E15" s="197" t="s">
        <v>125</v>
      </c>
      <c r="F15" s="197"/>
      <c r="G15" s="197"/>
      <c r="H15" s="197"/>
    </row>
    <row r="16" spans="1:11" x14ac:dyDescent="0.45">
      <c r="A16" s="39" t="s">
        <v>126</v>
      </c>
      <c r="B16" s="39"/>
      <c r="C16" s="40">
        <v>5000</v>
      </c>
      <c r="D16" s="39"/>
      <c r="E16" s="197" t="s">
        <v>127</v>
      </c>
      <c r="F16" s="197"/>
      <c r="G16" s="197"/>
      <c r="H16" s="197"/>
      <c r="K16" s="3"/>
    </row>
    <row r="17" spans="1:8" x14ac:dyDescent="0.45">
      <c r="A17" s="39" t="s">
        <v>134</v>
      </c>
      <c r="B17" s="39"/>
      <c r="C17" s="40">
        <v>200</v>
      </c>
      <c r="D17" s="39"/>
      <c r="E17" s="197"/>
      <c r="F17" s="197"/>
      <c r="G17" s="197"/>
      <c r="H17" s="197"/>
    </row>
    <row r="18" spans="1:8" x14ac:dyDescent="0.45">
      <c r="A18" s="39" t="s">
        <v>128</v>
      </c>
      <c r="B18" s="39"/>
      <c r="C18" s="40">
        <v>300</v>
      </c>
      <c r="D18" s="39"/>
      <c r="E18" s="197"/>
      <c r="F18" s="197"/>
      <c r="G18" s="197"/>
      <c r="H18" s="197"/>
    </row>
    <row r="19" spans="1:8" x14ac:dyDescent="0.45">
      <c r="A19" s="33" t="s">
        <v>288</v>
      </c>
      <c r="B19" s="39"/>
      <c r="C19" s="40">
        <v>650</v>
      </c>
      <c r="D19" s="39"/>
      <c r="E19" s="197"/>
      <c r="F19" s="197"/>
      <c r="G19" s="197"/>
      <c r="H19" s="197"/>
    </row>
    <row r="20" spans="1:8" x14ac:dyDescent="0.45">
      <c r="A20" s="44"/>
      <c r="B20" s="39"/>
      <c r="C20" s="40"/>
      <c r="D20" s="39"/>
      <c r="E20" s="197"/>
      <c r="F20" s="197"/>
      <c r="G20" s="197"/>
      <c r="H20" s="197"/>
    </row>
    <row r="21" spans="1:8" x14ac:dyDescent="0.45">
      <c r="A21" s="126" t="s">
        <v>129</v>
      </c>
      <c r="B21" s="39"/>
      <c r="C21" s="40">
        <v>700</v>
      </c>
      <c r="D21" s="39"/>
      <c r="E21" s="197" t="s">
        <v>226</v>
      </c>
      <c r="F21" s="197"/>
      <c r="G21" s="197"/>
      <c r="H21" s="197"/>
    </row>
    <row r="22" spans="1:8" x14ac:dyDescent="0.45">
      <c r="A22" s="44"/>
      <c r="B22" s="39"/>
      <c r="C22" s="40"/>
      <c r="D22" s="39"/>
      <c r="E22" s="128"/>
      <c r="F22" s="128"/>
      <c r="G22" s="128"/>
      <c r="H22" s="128"/>
    </row>
    <row r="23" spans="1:8" x14ac:dyDescent="0.45">
      <c r="A23" s="44"/>
      <c r="B23" s="39"/>
      <c r="C23" s="40"/>
      <c r="D23" s="39"/>
      <c r="E23" s="197"/>
      <c r="F23" s="197"/>
      <c r="G23" s="197"/>
      <c r="H23" s="197"/>
    </row>
    <row r="24" spans="1:8" x14ac:dyDescent="0.45">
      <c r="A24" s="44"/>
      <c r="B24" s="39"/>
      <c r="C24" s="40"/>
      <c r="D24" s="39"/>
      <c r="E24" s="197"/>
      <c r="F24" s="197"/>
      <c r="G24" s="197"/>
      <c r="H24" s="197"/>
    </row>
    <row r="25" spans="1:8" x14ac:dyDescent="0.45">
      <c r="A25" s="44"/>
      <c r="B25" s="39"/>
      <c r="C25" s="40"/>
      <c r="D25" s="39"/>
      <c r="E25" s="197"/>
      <c r="F25" s="197"/>
      <c r="G25" s="197"/>
      <c r="H25" s="197"/>
    </row>
    <row r="26" spans="1:8" x14ac:dyDescent="0.45">
      <c r="A26" s="44"/>
      <c r="B26" s="39"/>
      <c r="C26" s="40"/>
      <c r="D26" s="39"/>
      <c r="E26" s="197"/>
      <c r="F26" s="197"/>
      <c r="G26" s="197"/>
      <c r="H26" s="197"/>
    </row>
    <row r="27" spans="1:8" x14ac:dyDescent="0.45">
      <c r="A27" s="44"/>
      <c r="B27" s="39"/>
      <c r="C27" s="40"/>
      <c r="D27" s="39"/>
      <c r="E27" s="197"/>
      <c r="F27" s="197"/>
      <c r="G27" s="197"/>
      <c r="H27" s="197"/>
    </row>
    <row r="28" spans="1:8" x14ac:dyDescent="0.45">
      <c r="A28" s="39"/>
      <c r="B28" s="39"/>
      <c r="C28" s="11"/>
      <c r="D28" s="39"/>
      <c r="E28" s="199"/>
      <c r="F28" s="199"/>
      <c r="G28" s="199"/>
      <c r="H28" s="199"/>
    </row>
    <row r="29" spans="1:8" x14ac:dyDescent="0.45">
      <c r="A29" s="39"/>
      <c r="B29" s="39"/>
      <c r="C29" s="11"/>
      <c r="D29" s="39"/>
      <c r="E29" s="199"/>
      <c r="F29" s="199"/>
      <c r="G29" s="199"/>
      <c r="H29" s="199"/>
    </row>
    <row r="30" spans="1:8" x14ac:dyDescent="0.45">
      <c r="A30" s="39"/>
      <c r="B30" s="43" t="s">
        <v>130</v>
      </c>
      <c r="C30" s="12">
        <f>SUM(C5:C27)</f>
        <v>12700</v>
      </c>
      <c r="D30" s="39"/>
      <c r="E30" s="199"/>
      <c r="F30" s="199"/>
      <c r="G30" s="199"/>
      <c r="H30" s="199"/>
    </row>
    <row r="32" spans="1:8" x14ac:dyDescent="0.45">
      <c r="A32" s="196" t="s">
        <v>54</v>
      </c>
      <c r="B32" s="196"/>
      <c r="C32" s="196"/>
      <c r="D32" s="196"/>
      <c r="E32" s="196"/>
    </row>
    <row r="33" spans="1:5" x14ac:dyDescent="0.45">
      <c r="A33" s="196" t="s">
        <v>131</v>
      </c>
      <c r="B33" s="196"/>
      <c r="C33" s="196"/>
      <c r="D33" s="196"/>
      <c r="E33" s="196"/>
    </row>
    <row r="34" spans="1:5" x14ac:dyDescent="0.45">
      <c r="A34" s="196"/>
      <c r="B34" s="196"/>
      <c r="C34" s="196"/>
      <c r="D34" s="196"/>
      <c r="E34" s="196"/>
    </row>
    <row r="35" spans="1:5" x14ac:dyDescent="0.45">
      <c r="A35" s="196"/>
      <c r="B35" s="196"/>
      <c r="C35" s="196"/>
      <c r="D35" s="196"/>
      <c r="E35" s="196"/>
    </row>
  </sheetData>
  <mergeCells count="31">
    <mergeCell ref="A35:E35"/>
    <mergeCell ref="A32:E32"/>
    <mergeCell ref="A33:E33"/>
    <mergeCell ref="A34:E34"/>
    <mergeCell ref="E28:H28"/>
    <mergeCell ref="E29:H29"/>
    <mergeCell ref="E30:H30"/>
    <mergeCell ref="E25:H25"/>
    <mergeCell ref="E26:H26"/>
    <mergeCell ref="E27:H27"/>
    <mergeCell ref="E20:H20"/>
    <mergeCell ref="E23:H23"/>
    <mergeCell ref="E24:H24"/>
    <mergeCell ref="E21:H21"/>
    <mergeCell ref="E17:H17"/>
    <mergeCell ref="E18:H18"/>
    <mergeCell ref="E19:H19"/>
    <mergeCell ref="E14:H14"/>
    <mergeCell ref="E15:H15"/>
    <mergeCell ref="E16:H16"/>
    <mergeCell ref="E11:H11"/>
    <mergeCell ref="E12:H12"/>
    <mergeCell ref="E13:H13"/>
    <mergeCell ref="E8:H8"/>
    <mergeCell ref="E9:H9"/>
    <mergeCell ref="E10:H10"/>
    <mergeCell ref="E5:H5"/>
    <mergeCell ref="E7:H7"/>
    <mergeCell ref="A1:A2"/>
    <mergeCell ref="B1:C2"/>
    <mergeCell ref="D1:E2"/>
  </mergeCells>
  <pageMargins left="0.70833333333333304" right="0" top="0" bottom="0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3D69B"/>
  </sheetPr>
  <dimension ref="A1:ALX158"/>
  <sheetViews>
    <sheetView topLeftCell="A29" zoomScaleNormal="100" workbookViewId="0">
      <selection activeCell="R41" sqref="R41"/>
    </sheetView>
  </sheetViews>
  <sheetFormatPr baseColWidth="10" defaultColWidth="11" defaultRowHeight="14.25" x14ac:dyDescent="0.45"/>
  <cols>
    <col min="1" max="1" width="17.46484375" style="3" customWidth="1"/>
    <col min="2" max="2" width="6" style="3" customWidth="1"/>
    <col min="3" max="3" width="8.796875" style="32" customWidth="1"/>
    <col min="4" max="5" width="9.73046875" style="3" customWidth="1"/>
    <col min="6" max="6" width="8" style="45" customWidth="1"/>
    <col min="7" max="7" width="5.53125" style="46" customWidth="1"/>
    <col min="8" max="8" width="5.19921875" style="46" customWidth="1"/>
    <col min="9" max="9" width="5.46484375" style="46" customWidth="1"/>
    <col min="10" max="10" width="8.53125" style="32" customWidth="1"/>
    <col min="11" max="11" width="7.265625" style="32" customWidth="1"/>
    <col min="12" max="12" width="9.796875" style="32" customWidth="1"/>
    <col min="13" max="13" width="9" style="32" customWidth="1"/>
    <col min="14" max="14" width="10" style="47" customWidth="1"/>
    <col min="15" max="1012" width="11" style="3"/>
  </cols>
  <sheetData>
    <row r="1" spans="1:17" ht="15" customHeight="1" thickBot="1" x14ac:dyDescent="0.5">
      <c r="A1" s="201" t="s">
        <v>138</v>
      </c>
      <c r="B1" s="48" t="s">
        <v>139</v>
      </c>
      <c r="C1" s="36"/>
      <c r="D1"/>
      <c r="E1"/>
      <c r="F1" s="49"/>
      <c r="G1" s="50"/>
      <c r="H1" s="50"/>
      <c r="I1" s="50"/>
      <c r="J1" s="36"/>
      <c r="K1" s="36"/>
      <c r="L1" s="36"/>
      <c r="M1" s="36"/>
      <c r="N1" s="51"/>
    </row>
    <row r="2" spans="1:17" ht="15.75" customHeight="1" thickBot="1" x14ac:dyDescent="0.5">
      <c r="A2" s="201"/>
      <c r="B2" s="52" t="s">
        <v>140</v>
      </c>
      <c r="C2" s="202" t="s">
        <v>141</v>
      </c>
      <c r="D2" s="202"/>
      <c r="E2" s="203" t="s">
        <v>142</v>
      </c>
      <c r="F2" s="203"/>
      <c r="G2" s="203"/>
      <c r="H2" s="203"/>
      <c r="I2" s="203"/>
      <c r="J2" s="203"/>
      <c r="K2" s="200" t="s">
        <v>143</v>
      </c>
      <c r="L2" s="200"/>
      <c r="M2" s="200"/>
      <c r="N2" s="53"/>
    </row>
    <row r="3" spans="1:17" s="59" customFormat="1" x14ac:dyDescent="0.45">
      <c r="A3" s="4" t="s">
        <v>144</v>
      </c>
      <c r="B3" s="54">
        <f>COUNTIF(B6:B97,"SP")</f>
        <v>14</v>
      </c>
      <c r="C3" s="55">
        <v>500</v>
      </c>
      <c r="D3" s="56"/>
      <c r="E3" s="57" t="s">
        <v>145</v>
      </c>
      <c r="F3" s="49" t="s">
        <v>146</v>
      </c>
      <c r="G3" s="50" t="s">
        <v>147</v>
      </c>
      <c r="H3" s="50" t="s">
        <v>139</v>
      </c>
      <c r="I3" s="50" t="s">
        <v>139</v>
      </c>
      <c r="J3" s="56"/>
      <c r="K3" s="55" t="s">
        <v>148</v>
      </c>
      <c r="L3" s="56"/>
      <c r="M3" s="56"/>
      <c r="N3" s="58" t="s">
        <v>149</v>
      </c>
    </row>
    <row r="4" spans="1:17" s="59" customFormat="1" ht="14.65" thickBot="1" x14ac:dyDescent="0.5">
      <c r="A4" s="60" t="s">
        <v>150</v>
      </c>
      <c r="B4" s="61">
        <f>COUNTIF(B6:B98,"FZ")</f>
        <v>18</v>
      </c>
      <c r="C4" s="62" t="s">
        <v>151</v>
      </c>
      <c r="D4" s="63" t="s">
        <v>152</v>
      </c>
      <c r="E4" s="64"/>
      <c r="F4" s="65"/>
      <c r="G4" s="66" t="s">
        <v>153</v>
      </c>
      <c r="H4" s="66" t="s">
        <v>154</v>
      </c>
      <c r="I4" s="66" t="s">
        <v>155</v>
      </c>
      <c r="J4" s="108"/>
      <c r="K4" s="109" t="s">
        <v>156</v>
      </c>
      <c r="L4" s="63"/>
      <c r="M4" s="63" t="s">
        <v>157</v>
      </c>
      <c r="N4" s="67" t="s">
        <v>254</v>
      </c>
    </row>
    <row r="5" spans="1:17" x14ac:dyDescent="0.45">
      <c r="A5" s="68"/>
      <c r="B5" s="68"/>
      <c r="C5" s="69"/>
      <c r="D5" s="70"/>
      <c r="E5" s="71"/>
      <c r="F5" s="72"/>
      <c r="G5" s="73"/>
      <c r="H5" s="73"/>
      <c r="I5" s="73"/>
      <c r="J5" s="96"/>
      <c r="K5" s="75"/>
      <c r="L5" s="76"/>
      <c r="M5" s="77"/>
      <c r="N5" s="74"/>
    </row>
    <row r="6" spans="1:17" ht="15.75" x14ac:dyDescent="0.5">
      <c r="A6" s="133" t="s">
        <v>158</v>
      </c>
      <c r="B6" s="134" t="s">
        <v>236</v>
      </c>
      <c r="C6" s="79">
        <f t="shared" ref="C6:C39" si="0">IF(B6="","",$C$3)</f>
        <v>500</v>
      </c>
      <c r="D6" s="53"/>
      <c r="E6" s="80"/>
      <c r="F6" s="80"/>
      <c r="G6" s="81"/>
      <c r="H6" s="132">
        <v>10</v>
      </c>
      <c r="I6" s="132">
        <v>36</v>
      </c>
      <c r="J6" s="82" t="str">
        <f t="shared" ref="J6" si="1">IF(G6="","",(G6*2)*(H6/4*0.22)*I6)</f>
        <v/>
      </c>
      <c r="K6" s="80">
        <v>0</v>
      </c>
      <c r="L6" s="53">
        <f>IF(H6="","",H6*I6*K6)</f>
        <v>0</v>
      </c>
      <c r="M6" s="136"/>
      <c r="N6" s="83">
        <f t="shared" ref="N6" si="2">IF(B6="","",(C6+D6+ IF(J6="",0,J6) + IF(L6="",0,L6)+M6))</f>
        <v>500</v>
      </c>
    </row>
    <row r="7" spans="1:17" ht="15.75" x14ac:dyDescent="0.5">
      <c r="A7" s="133" t="s">
        <v>159</v>
      </c>
      <c r="B7" s="134" t="s">
        <v>237</v>
      </c>
      <c r="C7" s="79">
        <f t="shared" si="0"/>
        <v>500</v>
      </c>
      <c r="D7" s="53"/>
      <c r="E7" s="80"/>
      <c r="F7" s="80"/>
      <c r="G7" s="81"/>
      <c r="H7" s="132"/>
      <c r="I7" s="132">
        <v>36</v>
      </c>
      <c r="J7" s="82" t="str">
        <f t="shared" ref="J7:J42" si="3">IF(G7="","",(G7*2)*(H7/4*0.22)*I7)</f>
        <v/>
      </c>
      <c r="K7" s="80">
        <v>0</v>
      </c>
      <c r="L7" s="53" t="str">
        <f t="shared" ref="L7:L42" si="4">IF(H7="","",H7*I7*K7)</f>
        <v/>
      </c>
      <c r="M7" s="136"/>
      <c r="N7" s="83">
        <f t="shared" ref="N7:N42" si="5">IF(B7="","",(C7+D7+ IF(J7="",0,J7) + IF(L7="",0,L7)+M7))</f>
        <v>500</v>
      </c>
    </row>
    <row r="8" spans="1:17" ht="15.75" x14ac:dyDescent="0.5">
      <c r="A8" s="133" t="s">
        <v>160</v>
      </c>
      <c r="B8" s="134" t="s">
        <v>236</v>
      </c>
      <c r="C8" s="79">
        <f t="shared" si="0"/>
        <v>500</v>
      </c>
      <c r="D8" s="53"/>
      <c r="E8" s="80"/>
      <c r="F8" s="80"/>
      <c r="G8" s="81"/>
      <c r="H8" s="132"/>
      <c r="I8" s="132">
        <v>36</v>
      </c>
      <c r="J8" s="82" t="str">
        <f t="shared" si="3"/>
        <v/>
      </c>
      <c r="K8" s="80">
        <v>0</v>
      </c>
      <c r="L8" s="53" t="str">
        <f t="shared" si="4"/>
        <v/>
      </c>
      <c r="M8" s="136"/>
      <c r="N8" s="83">
        <f t="shared" si="5"/>
        <v>500</v>
      </c>
    </row>
    <row r="9" spans="1:17" ht="15.75" x14ac:dyDescent="0.5">
      <c r="A9" s="133" t="s">
        <v>161</v>
      </c>
      <c r="B9" s="134" t="s">
        <v>236</v>
      </c>
      <c r="C9" s="79">
        <f t="shared" si="0"/>
        <v>500</v>
      </c>
      <c r="D9" s="53"/>
      <c r="E9" s="80"/>
      <c r="F9" s="80"/>
      <c r="G9" s="81"/>
      <c r="H9" s="132"/>
      <c r="I9" s="132">
        <v>36</v>
      </c>
      <c r="J9" s="82" t="str">
        <f t="shared" si="3"/>
        <v/>
      </c>
      <c r="K9" s="80">
        <v>0</v>
      </c>
      <c r="L9" s="53" t="str">
        <f t="shared" si="4"/>
        <v/>
      </c>
      <c r="M9" s="136"/>
      <c r="N9" s="83">
        <f t="shared" si="5"/>
        <v>500</v>
      </c>
      <c r="Q9" s="59"/>
    </row>
    <row r="10" spans="1:17" ht="15.75" x14ac:dyDescent="0.5">
      <c r="A10" s="133" t="s">
        <v>201</v>
      </c>
      <c r="B10" s="134" t="s">
        <v>237</v>
      </c>
      <c r="C10" s="79">
        <f t="shared" si="0"/>
        <v>500</v>
      </c>
      <c r="D10" s="53"/>
      <c r="E10" s="80"/>
      <c r="F10" s="80"/>
      <c r="G10" s="81"/>
      <c r="H10" s="132"/>
      <c r="I10" s="132">
        <v>36</v>
      </c>
      <c r="J10" s="82" t="str">
        <f t="shared" si="3"/>
        <v/>
      </c>
      <c r="K10" s="80">
        <v>0</v>
      </c>
      <c r="L10" s="53" t="str">
        <f t="shared" si="4"/>
        <v/>
      </c>
      <c r="M10" s="136"/>
      <c r="N10" s="83">
        <f t="shared" si="5"/>
        <v>500</v>
      </c>
    </row>
    <row r="11" spans="1:17" ht="15.75" x14ac:dyDescent="0.5">
      <c r="A11" s="133" t="s">
        <v>162</v>
      </c>
      <c r="B11" s="134" t="s">
        <v>236</v>
      </c>
      <c r="C11" s="79">
        <f t="shared" si="0"/>
        <v>500</v>
      </c>
      <c r="D11" s="53"/>
      <c r="E11" s="80" t="s">
        <v>255</v>
      </c>
      <c r="F11" s="80" t="s">
        <v>63</v>
      </c>
      <c r="G11" s="81"/>
      <c r="H11" s="132">
        <v>8</v>
      </c>
      <c r="I11" s="132">
        <v>36</v>
      </c>
      <c r="J11" s="82" t="str">
        <f t="shared" si="3"/>
        <v/>
      </c>
      <c r="K11" s="138">
        <v>8.5</v>
      </c>
      <c r="L11" s="53">
        <f t="shared" si="4"/>
        <v>2448</v>
      </c>
      <c r="M11" s="136"/>
      <c r="N11" s="83">
        <f t="shared" si="5"/>
        <v>2948</v>
      </c>
    </row>
    <row r="12" spans="1:17" ht="15.75" x14ac:dyDescent="0.5">
      <c r="A12" s="133" t="s">
        <v>163</v>
      </c>
      <c r="B12" s="134" t="s">
        <v>237</v>
      </c>
      <c r="C12" s="79">
        <f t="shared" si="0"/>
        <v>500</v>
      </c>
      <c r="D12" s="53"/>
      <c r="E12" s="80"/>
      <c r="F12" s="80"/>
      <c r="G12" s="81"/>
      <c r="H12" s="132"/>
      <c r="I12" s="132">
        <v>36</v>
      </c>
      <c r="J12" s="82" t="str">
        <f t="shared" si="3"/>
        <v/>
      </c>
      <c r="K12" s="80">
        <v>0</v>
      </c>
      <c r="L12" s="53" t="str">
        <f t="shared" si="4"/>
        <v/>
      </c>
      <c r="M12" s="136"/>
      <c r="N12" s="83">
        <f t="shared" si="5"/>
        <v>500</v>
      </c>
    </row>
    <row r="13" spans="1:17" ht="15.75" x14ac:dyDescent="0.5">
      <c r="A13" s="133" t="s">
        <v>198</v>
      </c>
      <c r="B13" s="134" t="s">
        <v>237</v>
      </c>
      <c r="C13" s="79">
        <f t="shared" si="0"/>
        <v>500</v>
      </c>
      <c r="D13" s="53"/>
      <c r="E13" s="80"/>
      <c r="F13" s="80"/>
      <c r="G13" s="81"/>
      <c r="H13" s="132"/>
      <c r="I13" s="132">
        <v>36</v>
      </c>
      <c r="J13" s="82" t="str">
        <f t="shared" si="3"/>
        <v/>
      </c>
      <c r="K13" s="80">
        <v>0</v>
      </c>
      <c r="L13" s="53" t="str">
        <f t="shared" si="4"/>
        <v/>
      </c>
      <c r="M13" s="136"/>
      <c r="N13" s="83">
        <f t="shared" si="5"/>
        <v>500</v>
      </c>
    </row>
    <row r="14" spans="1:17" ht="15.75" x14ac:dyDescent="0.5">
      <c r="A14" s="133" t="s">
        <v>238</v>
      </c>
      <c r="B14" s="134" t="s">
        <v>236</v>
      </c>
      <c r="C14" s="79">
        <f t="shared" si="0"/>
        <v>500</v>
      </c>
      <c r="D14" s="53"/>
      <c r="E14" s="80"/>
      <c r="F14" s="80"/>
      <c r="G14" s="81"/>
      <c r="H14" s="132"/>
      <c r="I14" s="132">
        <v>36</v>
      </c>
      <c r="J14" s="82" t="str">
        <f t="shared" si="3"/>
        <v/>
      </c>
      <c r="K14" s="80">
        <v>0</v>
      </c>
      <c r="L14" s="53" t="str">
        <f t="shared" si="4"/>
        <v/>
      </c>
      <c r="M14" s="136"/>
      <c r="N14" s="83">
        <f t="shared" si="5"/>
        <v>500</v>
      </c>
    </row>
    <row r="15" spans="1:17" ht="15.75" x14ac:dyDescent="0.5">
      <c r="A15" s="133" t="s">
        <v>164</v>
      </c>
      <c r="B15" s="134" t="s">
        <v>237</v>
      </c>
      <c r="C15" s="79">
        <f t="shared" si="0"/>
        <v>500</v>
      </c>
      <c r="D15" s="53"/>
      <c r="E15" s="80"/>
      <c r="F15" s="80"/>
      <c r="G15" s="81"/>
      <c r="H15" s="132"/>
      <c r="I15" s="132">
        <v>36</v>
      </c>
      <c r="J15" s="82" t="str">
        <f t="shared" si="3"/>
        <v/>
      </c>
      <c r="K15" s="80">
        <v>0</v>
      </c>
      <c r="L15" s="53" t="str">
        <f t="shared" si="4"/>
        <v/>
      </c>
      <c r="M15" s="136"/>
      <c r="N15" s="83">
        <f t="shared" si="5"/>
        <v>500</v>
      </c>
    </row>
    <row r="16" spans="1:17" ht="15.75" x14ac:dyDescent="0.5">
      <c r="A16" s="133" t="s">
        <v>239</v>
      </c>
      <c r="B16" s="134" t="s">
        <v>237</v>
      </c>
      <c r="C16" s="79">
        <f t="shared" si="0"/>
        <v>500</v>
      </c>
      <c r="D16" s="53"/>
      <c r="E16" s="80"/>
      <c r="F16" s="80"/>
      <c r="G16" s="81"/>
      <c r="H16" s="132"/>
      <c r="I16" s="132">
        <v>36</v>
      </c>
      <c r="J16" s="82" t="str">
        <f t="shared" si="3"/>
        <v/>
      </c>
      <c r="K16" s="80">
        <v>0</v>
      </c>
      <c r="L16" s="53" t="str">
        <f t="shared" si="4"/>
        <v/>
      </c>
      <c r="M16" s="136"/>
      <c r="N16" s="83">
        <f t="shared" si="5"/>
        <v>500</v>
      </c>
    </row>
    <row r="17" spans="1:16" ht="15.75" x14ac:dyDescent="0.5">
      <c r="A17" s="133" t="s">
        <v>166</v>
      </c>
      <c r="B17" s="134" t="s">
        <v>236</v>
      </c>
      <c r="C17" s="79">
        <f t="shared" si="0"/>
        <v>500</v>
      </c>
      <c r="D17" s="53"/>
      <c r="E17" s="80" t="s">
        <v>256</v>
      </c>
      <c r="F17" s="80" t="s">
        <v>219</v>
      </c>
      <c r="G17" s="81"/>
      <c r="H17" s="139">
        <v>1</v>
      </c>
      <c r="I17" s="132">
        <v>36</v>
      </c>
      <c r="J17" s="82" t="str">
        <f t="shared" si="3"/>
        <v/>
      </c>
      <c r="K17" s="140">
        <v>130</v>
      </c>
      <c r="L17" s="53">
        <f t="shared" si="4"/>
        <v>4680</v>
      </c>
      <c r="M17" s="136"/>
      <c r="N17" s="83">
        <f t="shared" si="5"/>
        <v>5180</v>
      </c>
    </row>
    <row r="18" spans="1:16" ht="15.75" x14ac:dyDescent="0.5">
      <c r="A18" s="133" t="s">
        <v>240</v>
      </c>
      <c r="B18" s="134" t="s">
        <v>236</v>
      </c>
      <c r="C18" s="79">
        <f t="shared" si="0"/>
        <v>500</v>
      </c>
      <c r="D18" s="53"/>
      <c r="E18" s="80" t="s">
        <v>257</v>
      </c>
      <c r="F18" s="80" t="s">
        <v>63</v>
      </c>
      <c r="G18" s="81"/>
      <c r="H18" s="132">
        <v>15</v>
      </c>
      <c r="I18" s="132">
        <v>18</v>
      </c>
      <c r="J18" s="82" t="str">
        <f t="shared" si="3"/>
        <v/>
      </c>
      <c r="K18" s="138">
        <v>4</v>
      </c>
      <c r="L18" s="53">
        <f t="shared" si="4"/>
        <v>1080</v>
      </c>
      <c r="M18" s="136"/>
      <c r="N18" s="83">
        <f t="shared" si="5"/>
        <v>1580</v>
      </c>
    </row>
    <row r="19" spans="1:16" ht="15.75" x14ac:dyDescent="0.5">
      <c r="A19" s="133" t="s">
        <v>200</v>
      </c>
      <c r="B19" s="134" t="s">
        <v>237</v>
      </c>
      <c r="C19" s="79">
        <f t="shared" si="0"/>
        <v>500</v>
      </c>
      <c r="D19" s="53"/>
      <c r="E19" s="80"/>
      <c r="F19" s="80"/>
      <c r="G19" s="81"/>
      <c r="H19" s="132"/>
      <c r="I19" s="132">
        <v>36</v>
      </c>
      <c r="J19" s="82" t="str">
        <f t="shared" si="3"/>
        <v/>
      </c>
      <c r="K19" s="80">
        <v>0</v>
      </c>
      <c r="L19" s="53" t="str">
        <f t="shared" si="4"/>
        <v/>
      </c>
      <c r="M19" s="136"/>
      <c r="N19" s="83">
        <f t="shared" si="5"/>
        <v>500</v>
      </c>
    </row>
    <row r="20" spans="1:16" ht="15.75" x14ac:dyDescent="0.5">
      <c r="A20" s="133" t="s">
        <v>167</v>
      </c>
      <c r="B20" s="134" t="s">
        <v>237</v>
      </c>
      <c r="C20" s="79">
        <f t="shared" si="0"/>
        <v>500</v>
      </c>
      <c r="D20" s="53"/>
      <c r="E20" s="80"/>
      <c r="F20" s="80"/>
      <c r="G20" s="81"/>
      <c r="H20" s="132"/>
      <c r="I20" s="132">
        <v>36</v>
      </c>
      <c r="J20" s="82" t="str">
        <f t="shared" si="3"/>
        <v/>
      </c>
      <c r="K20" s="80">
        <v>0</v>
      </c>
      <c r="L20" s="53" t="str">
        <f t="shared" si="4"/>
        <v/>
      </c>
      <c r="M20" s="136"/>
      <c r="N20" s="83">
        <f t="shared" si="5"/>
        <v>500</v>
      </c>
    </row>
    <row r="21" spans="1:16" ht="15.75" x14ac:dyDescent="0.5">
      <c r="A21" s="133" t="s">
        <v>168</v>
      </c>
      <c r="B21" s="134" t="s">
        <v>236</v>
      </c>
      <c r="C21" s="79">
        <f t="shared" si="0"/>
        <v>500</v>
      </c>
      <c r="D21" s="53"/>
      <c r="E21" s="80" t="s">
        <v>258</v>
      </c>
      <c r="F21" s="80" t="s">
        <v>174</v>
      </c>
      <c r="G21" s="81"/>
      <c r="H21" s="132"/>
      <c r="I21" s="132">
        <v>36</v>
      </c>
      <c r="J21" s="82" t="str">
        <f t="shared" si="3"/>
        <v/>
      </c>
      <c r="K21" s="138"/>
      <c r="L21" s="53" t="str">
        <f t="shared" si="4"/>
        <v/>
      </c>
      <c r="M21" s="136"/>
      <c r="N21" s="83">
        <f t="shared" si="5"/>
        <v>500</v>
      </c>
    </row>
    <row r="22" spans="1:16" ht="15.75" x14ac:dyDescent="0.5">
      <c r="A22" s="133" t="s">
        <v>195</v>
      </c>
      <c r="B22" s="134" t="s">
        <v>236</v>
      </c>
      <c r="C22" s="79">
        <f t="shared" si="0"/>
        <v>500</v>
      </c>
      <c r="D22" s="53"/>
      <c r="E22" s="80"/>
      <c r="F22" s="80"/>
      <c r="G22" s="81"/>
      <c r="H22" s="132"/>
      <c r="I22" s="132">
        <v>36</v>
      </c>
      <c r="J22" s="82" t="str">
        <f t="shared" si="3"/>
        <v/>
      </c>
      <c r="K22" s="80">
        <v>0</v>
      </c>
      <c r="L22" s="53" t="str">
        <f t="shared" si="4"/>
        <v/>
      </c>
      <c r="M22" s="136"/>
      <c r="N22" s="83">
        <f t="shared" si="5"/>
        <v>500</v>
      </c>
    </row>
    <row r="23" spans="1:16" ht="15.75" x14ac:dyDescent="0.5">
      <c r="A23" s="133" t="s">
        <v>169</v>
      </c>
      <c r="B23" s="134" t="s">
        <v>237</v>
      </c>
      <c r="C23" s="79">
        <f t="shared" si="0"/>
        <v>500</v>
      </c>
      <c r="D23" s="53"/>
      <c r="E23" s="80"/>
      <c r="F23" s="80"/>
      <c r="G23" s="81"/>
      <c r="H23" s="132"/>
      <c r="I23" s="132">
        <v>36</v>
      </c>
      <c r="J23" s="82" t="str">
        <f t="shared" si="3"/>
        <v/>
      </c>
      <c r="K23" s="80">
        <v>0</v>
      </c>
      <c r="L23" s="53" t="str">
        <f t="shared" si="4"/>
        <v/>
      </c>
      <c r="M23" s="136"/>
      <c r="N23" s="83">
        <f t="shared" si="5"/>
        <v>500</v>
      </c>
    </row>
    <row r="24" spans="1:16" ht="15.75" x14ac:dyDescent="0.5">
      <c r="A24" s="133" t="s">
        <v>241</v>
      </c>
      <c r="B24" s="134" t="s">
        <v>237</v>
      </c>
      <c r="C24" s="79">
        <f t="shared" si="0"/>
        <v>500</v>
      </c>
      <c r="D24" s="53"/>
      <c r="E24" s="80"/>
      <c r="F24" s="80"/>
      <c r="G24" s="81"/>
      <c r="H24" s="132"/>
      <c r="I24" s="132">
        <v>36</v>
      </c>
      <c r="J24" s="82" t="str">
        <f t="shared" si="3"/>
        <v/>
      </c>
      <c r="K24" s="80">
        <v>0</v>
      </c>
      <c r="L24" s="53" t="str">
        <f t="shared" si="4"/>
        <v/>
      </c>
      <c r="M24" s="136"/>
      <c r="N24" s="83">
        <f t="shared" si="5"/>
        <v>500</v>
      </c>
    </row>
    <row r="25" spans="1:16" ht="15.75" x14ac:dyDescent="0.5">
      <c r="A25" s="133" t="s">
        <v>242</v>
      </c>
      <c r="B25" s="134" t="s">
        <v>237</v>
      </c>
      <c r="C25" s="79">
        <f t="shared" si="0"/>
        <v>500</v>
      </c>
      <c r="D25" s="53"/>
      <c r="E25" s="80"/>
      <c r="F25" s="80"/>
      <c r="G25" s="81"/>
      <c r="H25" s="132"/>
      <c r="I25" s="132">
        <v>36</v>
      </c>
      <c r="J25" s="82" t="str">
        <f t="shared" si="3"/>
        <v/>
      </c>
      <c r="K25" s="80">
        <v>0</v>
      </c>
      <c r="L25" s="53" t="str">
        <f t="shared" si="4"/>
        <v/>
      </c>
      <c r="M25" s="136"/>
      <c r="N25" s="83">
        <f t="shared" si="5"/>
        <v>500</v>
      </c>
    </row>
    <row r="26" spans="1:16" ht="15.75" x14ac:dyDescent="0.5">
      <c r="A26" s="133" t="s">
        <v>196</v>
      </c>
      <c r="B26" s="134" t="s">
        <v>237</v>
      </c>
      <c r="C26" s="79">
        <f t="shared" si="0"/>
        <v>500</v>
      </c>
      <c r="D26" s="53"/>
      <c r="E26" s="80"/>
      <c r="F26" s="80"/>
      <c r="G26" s="81"/>
      <c r="H26" s="132"/>
      <c r="I26" s="132">
        <v>36</v>
      </c>
      <c r="J26" s="82" t="str">
        <f t="shared" si="3"/>
        <v/>
      </c>
      <c r="K26" s="80">
        <v>0</v>
      </c>
      <c r="L26" s="53" t="str">
        <f t="shared" si="4"/>
        <v/>
      </c>
      <c r="M26" s="136"/>
      <c r="N26" s="83">
        <f t="shared" si="5"/>
        <v>500</v>
      </c>
    </row>
    <row r="27" spans="1:16" ht="15.75" x14ac:dyDescent="0.5">
      <c r="A27" s="133" t="s">
        <v>243</v>
      </c>
      <c r="B27" s="134" t="s">
        <v>236</v>
      </c>
      <c r="C27" s="79">
        <f t="shared" si="0"/>
        <v>500</v>
      </c>
      <c r="D27" s="53"/>
      <c r="E27" s="80"/>
      <c r="F27" s="80"/>
      <c r="G27" s="81"/>
      <c r="H27" s="132"/>
      <c r="I27" s="132">
        <v>36</v>
      </c>
      <c r="J27" s="82" t="str">
        <f t="shared" si="3"/>
        <v/>
      </c>
      <c r="K27" s="80">
        <v>0</v>
      </c>
      <c r="L27" s="53" t="str">
        <f t="shared" si="4"/>
        <v/>
      </c>
      <c r="M27" s="136"/>
      <c r="N27" s="83">
        <f t="shared" si="5"/>
        <v>500</v>
      </c>
    </row>
    <row r="28" spans="1:16" ht="15.75" x14ac:dyDescent="0.5">
      <c r="A28" s="133" t="s">
        <v>244</v>
      </c>
      <c r="B28" s="134" t="s">
        <v>236</v>
      </c>
      <c r="C28" s="79">
        <f t="shared" si="0"/>
        <v>500</v>
      </c>
      <c r="D28" s="53"/>
      <c r="E28" s="80"/>
      <c r="F28" s="80"/>
      <c r="G28" s="81"/>
      <c r="H28" s="132"/>
      <c r="I28" s="132">
        <v>36</v>
      </c>
      <c r="J28" s="82" t="str">
        <f t="shared" si="3"/>
        <v/>
      </c>
      <c r="K28" s="80">
        <v>0</v>
      </c>
      <c r="L28" s="53" t="str">
        <f t="shared" si="4"/>
        <v/>
      </c>
      <c r="M28" s="136"/>
      <c r="N28" s="83">
        <f t="shared" si="5"/>
        <v>500</v>
      </c>
    </row>
    <row r="29" spans="1:16" ht="15.75" x14ac:dyDescent="0.5">
      <c r="A29" s="133" t="s">
        <v>245</v>
      </c>
      <c r="B29" s="134" t="s">
        <v>237</v>
      </c>
      <c r="C29" s="79">
        <f t="shared" si="0"/>
        <v>500</v>
      </c>
      <c r="D29" s="53"/>
      <c r="E29" s="80" t="s">
        <v>259</v>
      </c>
      <c r="F29" s="80" t="s">
        <v>260</v>
      </c>
      <c r="G29" s="81"/>
      <c r="H29" s="132">
        <v>9</v>
      </c>
      <c r="I29" s="132">
        <v>36</v>
      </c>
      <c r="J29" s="82" t="str">
        <f t="shared" si="3"/>
        <v/>
      </c>
      <c r="K29" s="138">
        <v>10</v>
      </c>
      <c r="L29" s="53">
        <f t="shared" si="4"/>
        <v>3240</v>
      </c>
      <c r="M29" s="136"/>
      <c r="N29" s="83">
        <f t="shared" si="5"/>
        <v>3740</v>
      </c>
      <c r="P29" s="3" t="s">
        <v>269</v>
      </c>
    </row>
    <row r="30" spans="1:16" ht="15.75" x14ac:dyDescent="0.5">
      <c r="A30" s="133" t="s">
        <v>170</v>
      </c>
      <c r="B30" s="134" t="s">
        <v>236</v>
      </c>
      <c r="C30" s="79">
        <f t="shared" si="0"/>
        <v>500</v>
      </c>
      <c r="D30" s="53"/>
      <c r="E30" s="80" t="s">
        <v>261</v>
      </c>
      <c r="F30" s="80" t="s">
        <v>262</v>
      </c>
      <c r="G30" s="81"/>
      <c r="H30" s="132">
        <v>8</v>
      </c>
      <c r="I30" s="132">
        <v>36</v>
      </c>
      <c r="J30" s="82" t="str">
        <f t="shared" si="3"/>
        <v/>
      </c>
      <c r="K30" s="138">
        <v>4.5</v>
      </c>
      <c r="L30" s="53">
        <f t="shared" si="4"/>
        <v>1296</v>
      </c>
      <c r="M30" s="136"/>
      <c r="N30" s="83">
        <f t="shared" si="5"/>
        <v>1796</v>
      </c>
    </row>
    <row r="31" spans="1:16" ht="15.75" x14ac:dyDescent="0.5">
      <c r="A31" s="133" t="s">
        <v>171</v>
      </c>
      <c r="B31" s="134" t="s">
        <v>237</v>
      </c>
      <c r="C31" s="79">
        <f t="shared" si="0"/>
        <v>500</v>
      </c>
      <c r="D31" s="53"/>
      <c r="E31" s="80"/>
      <c r="F31" s="80"/>
      <c r="G31" s="81"/>
      <c r="H31" s="132"/>
      <c r="I31" s="132">
        <v>36</v>
      </c>
      <c r="J31" s="82" t="str">
        <f t="shared" si="3"/>
        <v/>
      </c>
      <c r="K31" s="80">
        <v>0</v>
      </c>
      <c r="L31" s="53" t="str">
        <f t="shared" si="4"/>
        <v/>
      </c>
      <c r="M31" s="136"/>
      <c r="N31" s="83">
        <f t="shared" si="5"/>
        <v>500</v>
      </c>
    </row>
    <row r="32" spans="1:16" ht="15.75" x14ac:dyDescent="0.5">
      <c r="A32" s="133" t="s">
        <v>172</v>
      </c>
      <c r="B32" s="134" t="s">
        <v>236</v>
      </c>
      <c r="C32" s="79">
        <f t="shared" si="0"/>
        <v>500</v>
      </c>
      <c r="D32" s="53"/>
      <c r="E32" s="80"/>
      <c r="F32" s="80"/>
      <c r="G32" s="81"/>
      <c r="H32" s="132"/>
      <c r="I32" s="132">
        <v>36</v>
      </c>
      <c r="J32" s="82" t="str">
        <f t="shared" si="3"/>
        <v/>
      </c>
      <c r="K32" s="80">
        <v>0</v>
      </c>
      <c r="L32" s="53" t="str">
        <f t="shared" si="4"/>
        <v/>
      </c>
      <c r="M32" s="136"/>
      <c r="N32" s="83">
        <f t="shared" si="5"/>
        <v>500</v>
      </c>
    </row>
    <row r="33" spans="1:14" ht="15.75" x14ac:dyDescent="0.5">
      <c r="A33" s="133" t="s">
        <v>202</v>
      </c>
      <c r="B33" s="134" t="s">
        <v>237</v>
      </c>
      <c r="C33" s="79">
        <f t="shared" si="0"/>
        <v>500</v>
      </c>
      <c r="D33" s="53"/>
      <c r="E33" s="80"/>
      <c r="F33" s="80"/>
      <c r="G33" s="81"/>
      <c r="H33" s="132"/>
      <c r="I33" s="132">
        <v>36</v>
      </c>
      <c r="J33" s="82" t="str">
        <f t="shared" si="3"/>
        <v/>
      </c>
      <c r="K33" s="80">
        <v>0</v>
      </c>
      <c r="L33" s="53" t="str">
        <f t="shared" si="4"/>
        <v/>
      </c>
      <c r="M33" s="136"/>
      <c r="N33" s="83">
        <f t="shared" si="5"/>
        <v>500</v>
      </c>
    </row>
    <row r="34" spans="1:14" ht="15.75" x14ac:dyDescent="0.45">
      <c r="A34" s="133" t="s">
        <v>246</v>
      </c>
      <c r="B34" s="133" t="s">
        <v>237</v>
      </c>
      <c r="C34" s="79">
        <f t="shared" si="0"/>
        <v>500</v>
      </c>
      <c r="D34" s="53"/>
      <c r="E34" s="80"/>
      <c r="F34" s="80"/>
      <c r="G34" s="81"/>
      <c r="H34" s="132"/>
      <c r="I34" s="132">
        <v>36</v>
      </c>
      <c r="J34" s="82" t="str">
        <f t="shared" si="3"/>
        <v/>
      </c>
      <c r="K34" s="80">
        <v>0</v>
      </c>
      <c r="L34" s="53" t="str">
        <f t="shared" si="4"/>
        <v/>
      </c>
      <c r="M34" s="136"/>
      <c r="N34" s="83">
        <f t="shared" si="5"/>
        <v>500</v>
      </c>
    </row>
    <row r="35" spans="1:14" ht="15.75" x14ac:dyDescent="0.5">
      <c r="A35" s="133" t="s">
        <v>210</v>
      </c>
      <c r="B35" s="134" t="s">
        <v>236</v>
      </c>
      <c r="C35" s="79">
        <f t="shared" si="0"/>
        <v>500</v>
      </c>
      <c r="D35" s="53"/>
      <c r="E35" s="80"/>
      <c r="F35" s="80"/>
      <c r="G35" s="81"/>
      <c r="H35" s="132"/>
      <c r="I35" s="132">
        <v>36</v>
      </c>
      <c r="J35" s="82" t="str">
        <f t="shared" si="3"/>
        <v/>
      </c>
      <c r="K35" s="80">
        <v>0</v>
      </c>
      <c r="L35" s="53" t="str">
        <f t="shared" si="4"/>
        <v/>
      </c>
      <c r="M35" s="136"/>
      <c r="N35" s="83">
        <f t="shared" si="5"/>
        <v>500</v>
      </c>
    </row>
    <row r="36" spans="1:14" ht="15.75" x14ac:dyDescent="0.5">
      <c r="A36" s="133" t="s">
        <v>199</v>
      </c>
      <c r="B36" s="134" t="s">
        <v>237</v>
      </c>
      <c r="C36" s="79">
        <f t="shared" si="0"/>
        <v>500</v>
      </c>
      <c r="D36" s="53"/>
      <c r="E36" s="80"/>
      <c r="F36" s="80"/>
      <c r="G36" s="81"/>
      <c r="H36" s="132"/>
      <c r="I36" s="132">
        <v>36</v>
      </c>
      <c r="J36" s="82" t="str">
        <f t="shared" si="3"/>
        <v/>
      </c>
      <c r="K36" s="80">
        <v>0</v>
      </c>
      <c r="L36" s="53" t="str">
        <f t="shared" si="4"/>
        <v/>
      </c>
      <c r="M36" s="136"/>
      <c r="N36" s="83">
        <f t="shared" si="5"/>
        <v>500</v>
      </c>
    </row>
    <row r="37" spans="1:14" ht="15.75" x14ac:dyDescent="0.5">
      <c r="A37" s="133" t="s">
        <v>197</v>
      </c>
      <c r="B37" s="134" t="s">
        <v>237</v>
      </c>
      <c r="C37" s="79">
        <f t="shared" si="0"/>
        <v>500</v>
      </c>
      <c r="D37" s="53"/>
      <c r="E37" s="80"/>
      <c r="F37" s="80"/>
      <c r="G37" s="81"/>
      <c r="H37" s="132"/>
      <c r="I37" s="132">
        <v>36</v>
      </c>
      <c r="J37" s="82" t="str">
        <f t="shared" si="3"/>
        <v/>
      </c>
      <c r="K37" s="80">
        <v>0</v>
      </c>
      <c r="L37" s="53" t="str">
        <f t="shared" si="4"/>
        <v/>
      </c>
      <c r="M37" s="136"/>
      <c r="N37" s="83">
        <f t="shared" si="5"/>
        <v>500</v>
      </c>
    </row>
    <row r="38" spans="1:14" x14ac:dyDescent="0.45">
      <c r="A38" s="135"/>
      <c r="B38" s="135" t="s">
        <v>247</v>
      </c>
      <c r="C38" s="79">
        <f t="shared" si="0"/>
        <v>500</v>
      </c>
      <c r="D38" s="53"/>
      <c r="E38" s="80"/>
      <c r="F38" s="80"/>
      <c r="G38" s="81"/>
      <c r="H38" s="132"/>
      <c r="I38" s="132">
        <v>36</v>
      </c>
      <c r="J38" s="82" t="str">
        <f t="shared" si="3"/>
        <v/>
      </c>
      <c r="K38" s="80"/>
      <c r="L38" s="53" t="str">
        <f t="shared" si="4"/>
        <v/>
      </c>
      <c r="M38" s="136"/>
      <c r="N38" s="83">
        <f t="shared" si="5"/>
        <v>500</v>
      </c>
    </row>
    <row r="39" spans="1:14" x14ac:dyDescent="0.45">
      <c r="A39" s="135"/>
      <c r="B39" s="135" t="s">
        <v>247</v>
      </c>
      <c r="C39" s="79">
        <f t="shared" si="0"/>
        <v>500</v>
      </c>
      <c r="D39" s="53"/>
      <c r="E39" s="80"/>
      <c r="F39" s="80"/>
      <c r="G39" s="81"/>
      <c r="H39" s="132"/>
      <c r="I39" s="132">
        <v>36</v>
      </c>
      <c r="J39" s="82" t="str">
        <f t="shared" si="3"/>
        <v/>
      </c>
      <c r="K39" s="80"/>
      <c r="L39" s="53" t="str">
        <f t="shared" si="4"/>
        <v/>
      </c>
      <c r="M39" s="136"/>
      <c r="N39" s="83">
        <f t="shared" si="5"/>
        <v>500</v>
      </c>
    </row>
    <row r="40" spans="1:14" x14ac:dyDescent="0.45">
      <c r="A40" s="135"/>
      <c r="B40" s="135" t="s">
        <v>247</v>
      </c>
      <c r="C40" s="79">
        <f t="shared" ref="C40:C42" si="6">IF(B40="","",$C$3)</f>
        <v>500</v>
      </c>
      <c r="D40" s="53"/>
      <c r="E40" s="80"/>
      <c r="F40" s="80"/>
      <c r="G40" s="81"/>
      <c r="H40" s="132"/>
      <c r="I40" s="132">
        <v>36</v>
      </c>
      <c r="J40" s="82" t="str">
        <f t="shared" si="3"/>
        <v/>
      </c>
      <c r="K40" s="80"/>
      <c r="L40" s="53" t="str">
        <f t="shared" si="4"/>
        <v/>
      </c>
      <c r="M40" s="136"/>
      <c r="N40" s="83">
        <f t="shared" si="5"/>
        <v>500</v>
      </c>
    </row>
    <row r="41" spans="1:14" x14ac:dyDescent="0.45">
      <c r="A41" s="135"/>
      <c r="B41" s="135" t="s">
        <v>247</v>
      </c>
      <c r="C41" s="79">
        <f t="shared" si="6"/>
        <v>500</v>
      </c>
      <c r="D41" s="53"/>
      <c r="E41" s="80"/>
      <c r="F41" s="80"/>
      <c r="G41" s="81"/>
      <c r="H41" s="132"/>
      <c r="I41" s="132">
        <v>36</v>
      </c>
      <c r="J41" s="82" t="str">
        <f t="shared" si="3"/>
        <v/>
      </c>
      <c r="K41" s="80"/>
      <c r="L41" s="53" t="str">
        <f t="shared" si="4"/>
        <v/>
      </c>
      <c r="M41" s="136"/>
      <c r="N41" s="83">
        <f t="shared" si="5"/>
        <v>500</v>
      </c>
    </row>
    <row r="42" spans="1:14" x14ac:dyDescent="0.45">
      <c r="A42" s="135"/>
      <c r="B42" s="135" t="s">
        <v>247</v>
      </c>
      <c r="C42" s="79">
        <f t="shared" si="6"/>
        <v>500</v>
      </c>
      <c r="D42" s="53"/>
      <c r="E42" s="80"/>
      <c r="F42" s="80"/>
      <c r="G42" s="81"/>
      <c r="H42" s="132"/>
      <c r="I42" s="132">
        <v>36</v>
      </c>
      <c r="J42" s="82" t="str">
        <f t="shared" si="3"/>
        <v/>
      </c>
      <c r="K42" s="80"/>
      <c r="L42" s="53" t="str">
        <f t="shared" si="4"/>
        <v/>
      </c>
      <c r="M42" s="136"/>
      <c r="N42" s="83">
        <f t="shared" si="5"/>
        <v>500</v>
      </c>
    </row>
    <row r="43" spans="1:14" ht="14.65" thickBot="1" x14ac:dyDescent="0.5">
      <c r="A43" s="85"/>
      <c r="B43" s="86"/>
      <c r="C43" s="87"/>
      <c r="D43" s="88"/>
      <c r="E43" s="89"/>
      <c r="F43" s="90"/>
      <c r="G43" s="91"/>
      <c r="H43" s="91"/>
      <c r="I43" s="91"/>
      <c r="J43" s="92" t="str">
        <f>IF(H43="","",(G43*2)*(H43/4*0.22)*I43)</f>
        <v/>
      </c>
      <c r="K43" s="89"/>
      <c r="L43" s="88" t="str">
        <f>IF(H43="","",(H43*K43))</f>
        <v/>
      </c>
      <c r="M43" s="93"/>
      <c r="N43" s="92" t="str">
        <f>IF(C43="","",(C43+D43+J43+L43+M43))</f>
        <v/>
      </c>
    </row>
    <row r="44" spans="1:14" s="29" customFormat="1" x14ac:dyDescent="0.45">
      <c r="A44" s="51"/>
      <c r="B44" s="51"/>
      <c r="C44" s="51">
        <f>SUM(C6:C42)</f>
        <v>18500</v>
      </c>
      <c r="D44" s="51">
        <f>SUM(D6:D43)</f>
        <v>0</v>
      </c>
      <c r="E44" s="51">
        <f>SUM(E6:E43)</f>
        <v>0</v>
      </c>
      <c r="F44" s="94"/>
      <c r="G44" s="95">
        <f t="shared" ref="G44:N44" si="7">SUM(G6:G43)</f>
        <v>0</v>
      </c>
      <c r="H44" s="95">
        <f t="shared" si="7"/>
        <v>51</v>
      </c>
      <c r="I44" s="95">
        <f t="shared" si="7"/>
        <v>1314</v>
      </c>
      <c r="J44" s="51">
        <f t="shared" si="7"/>
        <v>0</v>
      </c>
      <c r="K44" s="51">
        <f t="shared" si="7"/>
        <v>157</v>
      </c>
      <c r="L44" s="51">
        <f t="shared" si="7"/>
        <v>12744</v>
      </c>
      <c r="M44" s="51">
        <f t="shared" si="7"/>
        <v>0</v>
      </c>
      <c r="N44" s="51">
        <f t="shared" si="7"/>
        <v>31244</v>
      </c>
    </row>
    <row r="46" spans="1:14" s="3" customFormat="1" x14ac:dyDescent="0.45">
      <c r="A46" s="177" t="s">
        <v>54</v>
      </c>
      <c r="B46" s="177"/>
      <c r="C46" s="177"/>
      <c r="D46" s="177"/>
      <c r="E46" s="177"/>
      <c r="G46" s="46"/>
      <c r="H46" s="46"/>
      <c r="I46" s="46"/>
      <c r="N46" s="47"/>
    </row>
    <row r="47" spans="1:14" s="3" customFormat="1" x14ac:dyDescent="0.45">
      <c r="A47" s="177" t="s">
        <v>131</v>
      </c>
      <c r="B47" s="177"/>
      <c r="C47" s="177"/>
      <c r="D47" s="177"/>
      <c r="E47" s="177"/>
      <c r="G47" s="46"/>
      <c r="H47" s="46"/>
      <c r="I47" s="46"/>
      <c r="N47" s="47"/>
    </row>
    <row r="49" spans="7:7" x14ac:dyDescent="0.45">
      <c r="G49" s="45"/>
    </row>
    <row r="101" spans="1:2" x14ac:dyDescent="0.45">
      <c r="A101" s="78" t="e">
        <f>IF(#REF!="","",#REF!)</f>
        <v>#REF!</v>
      </c>
      <c r="B101" s="78" t="e">
        <f>IF(#REF!="","",#REF!)</f>
        <v>#REF!</v>
      </c>
    </row>
    <row r="102" spans="1:2" x14ac:dyDescent="0.45">
      <c r="A102" s="78" t="e">
        <f>IF(#REF!="","",#REF!)</f>
        <v>#REF!</v>
      </c>
      <c r="B102" s="78" t="e">
        <f>IF(#REF!="","",#REF!)</f>
        <v>#REF!</v>
      </c>
    </row>
    <row r="103" spans="1:2" x14ac:dyDescent="0.45">
      <c r="A103" s="78" t="e">
        <f>IF(#REF!="","",#REF!)</f>
        <v>#REF!</v>
      </c>
      <c r="B103" s="78" t="e">
        <f>IF(#REF!="","",#REF!)</f>
        <v>#REF!</v>
      </c>
    </row>
    <row r="104" spans="1:2" x14ac:dyDescent="0.45">
      <c r="A104" s="78" t="e">
        <f>IF(#REF!="","",#REF!)</f>
        <v>#REF!</v>
      </c>
      <c r="B104" s="78" t="e">
        <f>IF(#REF!="","",#REF!)</f>
        <v>#REF!</v>
      </c>
    </row>
    <row r="105" spans="1:2" x14ac:dyDescent="0.45">
      <c r="A105" s="78" t="s">
        <v>160</v>
      </c>
      <c r="B105" s="78" t="e">
        <f>IF(#REF!="","",#REF!)</f>
        <v>#REF!</v>
      </c>
    </row>
    <row r="106" spans="1:2" x14ac:dyDescent="0.45">
      <c r="A106" s="78" t="e">
        <f>IF(#REF!="","",#REF!)</f>
        <v>#REF!</v>
      </c>
      <c r="B106" s="78" t="e">
        <f>IF(#REF!="","",#REF!)</f>
        <v>#REF!</v>
      </c>
    </row>
    <row r="107" spans="1:2" x14ac:dyDescent="0.45">
      <c r="A107" s="78" t="e">
        <f>IF(#REF!="","",#REF!)</f>
        <v>#REF!</v>
      </c>
      <c r="B107" s="78" t="e">
        <f>IF(#REF!="","",#REF!)</f>
        <v>#REF!</v>
      </c>
    </row>
    <row r="108" spans="1:2" x14ac:dyDescent="0.45">
      <c r="A108" s="78" t="e">
        <f>IF(#REF!="","",#REF!)</f>
        <v>#REF!</v>
      </c>
      <c r="B108" s="78" t="e">
        <f>IF(#REF!="","",#REF!)</f>
        <v>#REF!</v>
      </c>
    </row>
    <row r="109" spans="1:2" x14ac:dyDescent="0.45">
      <c r="A109" s="78" t="e">
        <f>IF(#REF!="","",#REF!)</f>
        <v>#REF!</v>
      </c>
      <c r="B109" s="78" t="e">
        <f>IF(#REF!="","",#REF!)</f>
        <v>#REF!</v>
      </c>
    </row>
    <row r="110" spans="1:2" x14ac:dyDescent="0.45">
      <c r="A110" s="78" t="e">
        <f>IF(#REF!="","",#REF!)</f>
        <v>#REF!</v>
      </c>
      <c r="B110" s="78" t="e">
        <f>IF(#REF!="","",#REF!)</f>
        <v>#REF!</v>
      </c>
    </row>
    <row r="111" spans="1:2" x14ac:dyDescent="0.45">
      <c r="A111" s="78" t="e">
        <f>IF(#REF!="","",#REF!)</f>
        <v>#REF!</v>
      </c>
      <c r="B111" s="78" t="e">
        <f>IF(#REF!="","",#REF!)</f>
        <v>#REF!</v>
      </c>
    </row>
    <row r="112" spans="1:2" x14ac:dyDescent="0.45">
      <c r="A112" s="78" t="e">
        <f>IF(#REF!="","",#REF!)</f>
        <v>#REF!</v>
      </c>
      <c r="B112" s="78" t="e">
        <f>IF(#REF!="","",#REF!)</f>
        <v>#REF!</v>
      </c>
    </row>
    <row r="113" spans="1:2" x14ac:dyDescent="0.45">
      <c r="A113" s="78" t="e">
        <f>IF(#REF!="","",#REF!)</f>
        <v>#REF!</v>
      </c>
      <c r="B113" s="78" t="e">
        <f>IF(#REF!="","",#REF!)</f>
        <v>#REF!</v>
      </c>
    </row>
    <row r="114" spans="1:2" x14ac:dyDescent="0.45">
      <c r="A114" s="78" t="e">
        <f>IF(#REF!="","",#REF!)</f>
        <v>#REF!</v>
      </c>
      <c r="B114" s="78" t="e">
        <f>IF(#REF!="","",#REF!)</f>
        <v>#REF!</v>
      </c>
    </row>
    <row r="115" spans="1:2" x14ac:dyDescent="0.45">
      <c r="A115" s="78" t="e">
        <f>IF(#REF!="","",#REF!)</f>
        <v>#REF!</v>
      </c>
      <c r="B115" s="78" t="e">
        <f>IF(#REF!="","",#REF!)</f>
        <v>#REF!</v>
      </c>
    </row>
    <row r="116" spans="1:2" x14ac:dyDescent="0.45">
      <c r="A116" s="78" t="e">
        <f>IF(#REF!="","",#REF!)</f>
        <v>#REF!</v>
      </c>
      <c r="B116" s="78" t="e">
        <f>IF(#REF!="","",#REF!)</f>
        <v>#REF!</v>
      </c>
    </row>
    <row r="117" spans="1:2" x14ac:dyDescent="0.45">
      <c r="A117" s="78" t="e">
        <f>IF(#REF!="","",#REF!)</f>
        <v>#REF!</v>
      </c>
      <c r="B117" s="78" t="e">
        <f>IF(#REF!="","",#REF!)</f>
        <v>#REF!</v>
      </c>
    </row>
    <row r="118" spans="1:2" x14ac:dyDescent="0.45">
      <c r="A118" s="78" t="e">
        <f>IF(#REF!="","",#REF!)</f>
        <v>#REF!</v>
      </c>
      <c r="B118" s="78" t="e">
        <f>IF(#REF!="","",#REF!)</f>
        <v>#REF!</v>
      </c>
    </row>
    <row r="119" spans="1:2" x14ac:dyDescent="0.45">
      <c r="A119" s="78" t="e">
        <f>IF(#REF!="","",#REF!)</f>
        <v>#REF!</v>
      </c>
      <c r="B119" s="78" t="e">
        <f>IF(#REF!="","",#REF!)</f>
        <v>#REF!</v>
      </c>
    </row>
    <row r="120" spans="1:2" x14ac:dyDescent="0.45">
      <c r="A120" s="78" t="e">
        <f>IF(#REF!="","",#REF!)</f>
        <v>#REF!</v>
      </c>
      <c r="B120" s="78" t="e">
        <f>IF(#REF!="","",#REF!)</f>
        <v>#REF!</v>
      </c>
    </row>
    <row r="121" spans="1:2" x14ac:dyDescent="0.45">
      <c r="A121" s="78" t="e">
        <f>IF(#REF!="","",#REF!)</f>
        <v>#REF!</v>
      </c>
      <c r="B121" s="78" t="e">
        <f>IF(#REF!="","",#REF!)</f>
        <v>#REF!</v>
      </c>
    </row>
    <row r="122" spans="1:2" x14ac:dyDescent="0.45">
      <c r="A122" s="78" t="e">
        <f>IF(#REF!="","",#REF!)</f>
        <v>#REF!</v>
      </c>
      <c r="B122" s="78" t="e">
        <f>IF(#REF!="","",#REF!)</f>
        <v>#REF!</v>
      </c>
    </row>
    <row r="123" spans="1:2" x14ac:dyDescent="0.45">
      <c r="A123" s="78" t="e">
        <f>IF(#REF!="","",#REF!)</f>
        <v>#REF!</v>
      </c>
      <c r="B123" s="78" t="e">
        <f>IF(#REF!="","",#REF!)</f>
        <v>#REF!</v>
      </c>
    </row>
    <row r="124" spans="1:2" x14ac:dyDescent="0.45">
      <c r="A124" s="78" t="e">
        <f>IF(#REF!="","",#REF!)</f>
        <v>#REF!</v>
      </c>
      <c r="B124" s="78" t="e">
        <f>IF(#REF!="","",#REF!)</f>
        <v>#REF!</v>
      </c>
    </row>
    <row r="125" spans="1:2" x14ac:dyDescent="0.45">
      <c r="A125" s="78" t="e">
        <f>IF(#REF!="","",#REF!)</f>
        <v>#REF!</v>
      </c>
      <c r="B125" s="78" t="e">
        <f>IF(#REF!="","",#REF!)</f>
        <v>#REF!</v>
      </c>
    </row>
    <row r="126" spans="1:2" x14ac:dyDescent="0.45">
      <c r="A126" s="78" t="e">
        <f>IF(#REF!="","",#REF!)</f>
        <v>#REF!</v>
      </c>
      <c r="B126" s="78" t="e">
        <f>IF(#REF!="","",#REF!)</f>
        <v>#REF!</v>
      </c>
    </row>
    <row r="127" spans="1:2" x14ac:dyDescent="0.45">
      <c r="A127" s="78" t="e">
        <f>IF(#REF!="","",#REF!)</f>
        <v>#REF!</v>
      </c>
      <c r="B127" s="78" t="e">
        <f>IF(#REF!="","",#REF!)</f>
        <v>#REF!</v>
      </c>
    </row>
    <row r="128" spans="1:2" x14ac:dyDescent="0.45">
      <c r="A128" s="78" t="e">
        <f>IF(#REF!="","",#REF!)</f>
        <v>#REF!</v>
      </c>
      <c r="B128" s="78" t="e">
        <f>IF(#REF!="","",#REF!)</f>
        <v>#REF!</v>
      </c>
    </row>
    <row r="129" spans="1:2" x14ac:dyDescent="0.45">
      <c r="A129" s="78" t="e">
        <f>IF(#REF!="","",#REF!)</f>
        <v>#REF!</v>
      </c>
      <c r="B129" s="78" t="e">
        <f>IF(#REF!="","",#REF!)</f>
        <v>#REF!</v>
      </c>
    </row>
    <row r="130" spans="1:2" x14ac:dyDescent="0.45">
      <c r="A130" s="78" t="e">
        <f>IF(#REF!="","",#REF!)</f>
        <v>#REF!</v>
      </c>
      <c r="B130" s="78" t="e">
        <f>IF(#REF!="","",#REF!)</f>
        <v>#REF!</v>
      </c>
    </row>
    <row r="131" spans="1:2" x14ac:dyDescent="0.45">
      <c r="A131" s="78" t="e">
        <f>IF(#REF!="","",#REF!)</f>
        <v>#REF!</v>
      </c>
      <c r="B131" s="78" t="e">
        <f>IF(#REF!="","",#REF!)</f>
        <v>#REF!</v>
      </c>
    </row>
    <row r="132" spans="1:2" x14ac:dyDescent="0.45">
      <c r="A132" s="78" t="e">
        <f>IF(#REF!="","",#REF!)</f>
        <v>#REF!</v>
      </c>
      <c r="B132" s="78" t="e">
        <f>IF(#REF!="","",#REF!)</f>
        <v>#REF!</v>
      </c>
    </row>
    <row r="133" spans="1:2" x14ac:dyDescent="0.45">
      <c r="A133" s="78" t="e">
        <f>IF(#REF!="","",#REF!)</f>
        <v>#REF!</v>
      </c>
      <c r="B133" s="78" t="e">
        <f>IF(#REF!="","",#REF!)</f>
        <v>#REF!</v>
      </c>
    </row>
    <row r="134" spans="1:2" x14ac:dyDescent="0.45">
      <c r="A134" s="78" t="e">
        <f>IF(#REF!="","",#REF!)</f>
        <v>#REF!</v>
      </c>
      <c r="B134" s="78" t="e">
        <f>IF(#REF!="","",#REF!)</f>
        <v>#REF!</v>
      </c>
    </row>
    <row r="135" spans="1:2" x14ac:dyDescent="0.45">
      <c r="A135" s="78" t="e">
        <f>IF(#REF!="","",#REF!)</f>
        <v>#REF!</v>
      </c>
      <c r="B135" s="78" t="e">
        <f>IF(#REF!="","",#REF!)</f>
        <v>#REF!</v>
      </c>
    </row>
    <row r="136" spans="1:2" x14ac:dyDescent="0.45">
      <c r="A136" s="78" t="e">
        <f>IF(#REF!="","",#REF!)</f>
        <v>#REF!</v>
      </c>
      <c r="B136" s="78" t="e">
        <f>IF(#REF!="","",#REF!)</f>
        <v>#REF!</v>
      </c>
    </row>
    <row r="137" spans="1:2" x14ac:dyDescent="0.45">
      <c r="A137" s="78" t="e">
        <f>IF(#REF!="","",#REF!)</f>
        <v>#REF!</v>
      </c>
      <c r="B137" s="78" t="e">
        <f>IF(#REF!="","",#REF!)</f>
        <v>#REF!</v>
      </c>
    </row>
    <row r="138" spans="1:2" x14ac:dyDescent="0.45">
      <c r="A138" s="78" t="e">
        <f>IF(#REF!="","",#REF!)</f>
        <v>#REF!</v>
      </c>
      <c r="B138" s="78" t="e">
        <f>IF(#REF!="","",#REF!)</f>
        <v>#REF!</v>
      </c>
    </row>
    <row r="139" spans="1:2" x14ac:dyDescent="0.45">
      <c r="A139" s="78" t="e">
        <f>IF(#REF!="","",#REF!)</f>
        <v>#REF!</v>
      </c>
      <c r="B139" s="78" t="e">
        <f>IF(#REF!="","",#REF!)</f>
        <v>#REF!</v>
      </c>
    </row>
    <row r="140" spans="1:2" x14ac:dyDescent="0.45">
      <c r="A140" s="78" t="e">
        <f>IF(#REF!="","",#REF!)</f>
        <v>#REF!</v>
      </c>
      <c r="B140" s="78" t="e">
        <f>IF(#REF!="","",#REF!)</f>
        <v>#REF!</v>
      </c>
    </row>
    <row r="141" spans="1:2" x14ac:dyDescent="0.45">
      <c r="A141" s="78" t="e">
        <f>IF(#REF!="","",#REF!)</f>
        <v>#REF!</v>
      </c>
      <c r="B141" s="78" t="e">
        <f>IF(#REF!="","",#REF!)</f>
        <v>#REF!</v>
      </c>
    </row>
    <row r="142" spans="1:2" x14ac:dyDescent="0.45">
      <c r="A142" s="78" t="e">
        <f>IF(#REF!="","",#REF!)</f>
        <v>#REF!</v>
      </c>
      <c r="B142" s="78" t="e">
        <f>IF(#REF!="","",#REF!)</f>
        <v>#REF!</v>
      </c>
    </row>
    <row r="143" spans="1:2" x14ac:dyDescent="0.45">
      <c r="A143" s="78" t="e">
        <f>IF(#REF!="","",#REF!)</f>
        <v>#REF!</v>
      </c>
      <c r="B143" s="78" t="e">
        <f>IF(#REF!="","",#REF!)</f>
        <v>#REF!</v>
      </c>
    </row>
    <row r="144" spans="1:2" x14ac:dyDescent="0.45">
      <c r="A144" s="78" t="e">
        <f>IF(#REF!="","",#REF!)</f>
        <v>#REF!</v>
      </c>
      <c r="B144" s="78" t="e">
        <f>IF(#REF!="","",#REF!)</f>
        <v>#REF!</v>
      </c>
    </row>
    <row r="145" spans="1:2" x14ac:dyDescent="0.45">
      <c r="A145" s="78" t="e">
        <f>IF(#REF!="","",#REF!)</f>
        <v>#REF!</v>
      </c>
      <c r="B145" s="78" t="e">
        <f>IF(#REF!="","",#REF!)</f>
        <v>#REF!</v>
      </c>
    </row>
    <row r="146" spans="1:2" x14ac:dyDescent="0.45">
      <c r="A146" s="78" t="e">
        <f>IF(#REF!="","",#REF!)</f>
        <v>#REF!</v>
      </c>
      <c r="B146" s="78" t="e">
        <f>IF(#REF!="","",#REF!)</f>
        <v>#REF!</v>
      </c>
    </row>
    <row r="147" spans="1:2" x14ac:dyDescent="0.45">
      <c r="A147" s="78" t="e">
        <f>IF(#REF!="","",#REF!)</f>
        <v>#REF!</v>
      </c>
      <c r="B147" s="78" t="e">
        <f>IF(#REF!="","",#REF!)</f>
        <v>#REF!</v>
      </c>
    </row>
    <row r="148" spans="1:2" x14ac:dyDescent="0.45">
      <c r="A148" s="78" t="e">
        <f>IF(#REF!="","",#REF!)</f>
        <v>#REF!</v>
      </c>
      <c r="B148" s="78" t="e">
        <f>IF(#REF!="","",#REF!)</f>
        <v>#REF!</v>
      </c>
    </row>
    <row r="149" spans="1:2" x14ac:dyDescent="0.45">
      <c r="A149" s="78" t="e">
        <f>IF(#REF!="","",#REF!)</f>
        <v>#REF!</v>
      </c>
      <c r="B149" s="78" t="e">
        <f>IF(#REF!="","",#REF!)</f>
        <v>#REF!</v>
      </c>
    </row>
    <row r="150" spans="1:2" x14ac:dyDescent="0.45">
      <c r="A150" s="78" t="e">
        <f>IF(#REF!="","",#REF!)</f>
        <v>#REF!</v>
      </c>
      <c r="B150" s="78" t="e">
        <f>IF(#REF!="","",#REF!)</f>
        <v>#REF!</v>
      </c>
    </row>
    <row r="151" spans="1:2" x14ac:dyDescent="0.45">
      <c r="A151" s="78" t="e">
        <f>IF(#REF!="","",#REF!)</f>
        <v>#REF!</v>
      </c>
      <c r="B151" s="78" t="e">
        <f>IF(#REF!="","",#REF!)</f>
        <v>#REF!</v>
      </c>
    </row>
    <row r="152" spans="1:2" x14ac:dyDescent="0.45">
      <c r="A152" s="78" t="e">
        <f>IF(#REF!="","",#REF!)</f>
        <v>#REF!</v>
      </c>
      <c r="B152" s="78" t="e">
        <f>IF(#REF!="","",#REF!)</f>
        <v>#REF!</v>
      </c>
    </row>
    <row r="153" spans="1:2" x14ac:dyDescent="0.45">
      <c r="A153" s="78" t="e">
        <f>IF(#REF!="","",#REF!)</f>
        <v>#REF!</v>
      </c>
      <c r="B153" s="84" t="e">
        <f>IF(#REF!="","",#REF!)</f>
        <v>#REF!</v>
      </c>
    </row>
    <row r="154" spans="1:2" x14ac:dyDescent="0.45">
      <c r="A154" s="78" t="e">
        <f>IF(#REF!="","",#REF!)</f>
        <v>#REF!</v>
      </c>
      <c r="B154" s="78" t="e">
        <f>IF(#REF!="","",#REF!)</f>
        <v>#REF!</v>
      </c>
    </row>
    <row r="155" spans="1:2" x14ac:dyDescent="0.45">
      <c r="A155" s="78" t="e">
        <f>IF(#REF!="","",#REF!)</f>
        <v>#REF!</v>
      </c>
      <c r="B155" s="78" t="e">
        <f>IF(#REF!="","",#REF!)</f>
        <v>#REF!</v>
      </c>
    </row>
    <row r="156" spans="1:2" x14ac:dyDescent="0.45">
      <c r="A156" s="78" t="e">
        <f>IF(#REF!="","",#REF!)</f>
        <v>#REF!</v>
      </c>
      <c r="B156" s="78" t="e">
        <f>IF(#REF!="","",#REF!)</f>
        <v>#REF!</v>
      </c>
    </row>
    <row r="157" spans="1:2" x14ac:dyDescent="0.45">
      <c r="A157" s="78" t="e">
        <f>IF(#REF!="","",#REF!)</f>
        <v>#REF!</v>
      </c>
      <c r="B157" s="78" t="e">
        <f>IF(#REF!="","",#REF!)</f>
        <v>#REF!</v>
      </c>
    </row>
    <row r="158" spans="1:2" x14ac:dyDescent="0.45">
      <c r="A158" s="78" t="e">
        <f>IF(#REF!="","",#REF!)</f>
        <v>#REF!</v>
      </c>
      <c r="B158" s="78" t="e">
        <f>IF(#REF!="","",#REF!)</f>
        <v>#REF!</v>
      </c>
    </row>
  </sheetData>
  <mergeCells count="6">
    <mergeCell ref="K2:M2"/>
    <mergeCell ref="A46:E46"/>
    <mergeCell ref="A47:E47"/>
    <mergeCell ref="A1:A2"/>
    <mergeCell ref="C2:D2"/>
    <mergeCell ref="E2:J2"/>
  </mergeCells>
  <pageMargins left="0.70833333333333304" right="0" top="0" bottom="0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3D69B"/>
  </sheetPr>
  <dimension ref="A1:ALX158"/>
  <sheetViews>
    <sheetView topLeftCell="A26" zoomScaleNormal="100" workbookViewId="0">
      <selection activeCell="P43" sqref="P43"/>
    </sheetView>
  </sheetViews>
  <sheetFormatPr baseColWidth="10" defaultColWidth="11" defaultRowHeight="14.25" x14ac:dyDescent="0.45"/>
  <cols>
    <col min="1" max="1" width="17.46484375" style="3" customWidth="1"/>
    <col min="2" max="2" width="6" style="3" customWidth="1"/>
    <col min="3" max="3" width="8.796875" style="32" customWidth="1"/>
    <col min="4" max="5" width="9.73046875" style="3" customWidth="1"/>
    <col min="6" max="6" width="8" style="45" customWidth="1"/>
    <col min="7" max="7" width="5.53125" style="46" customWidth="1"/>
    <col min="8" max="8" width="5.19921875" style="46" customWidth="1"/>
    <col min="9" max="9" width="5.46484375" style="46" customWidth="1"/>
    <col min="10" max="10" width="8.53125" style="32" customWidth="1"/>
    <col min="11" max="11" width="5.796875" style="32" customWidth="1"/>
    <col min="12" max="12" width="9.265625" style="32" customWidth="1"/>
    <col min="13" max="13" width="9" style="32" customWidth="1"/>
    <col min="14" max="14" width="10" style="47" customWidth="1"/>
    <col min="15" max="17" width="11" style="3"/>
    <col min="18" max="18" width="11" style="32"/>
    <col min="19" max="19" width="11" style="3"/>
    <col min="20" max="20" width="11" style="32"/>
    <col min="21" max="21" width="11" style="3"/>
    <col min="22" max="22" width="11" style="32"/>
    <col min="23" max="1012" width="11" style="3"/>
  </cols>
  <sheetData>
    <row r="1" spans="1:22" ht="15" customHeight="1" thickBot="1" x14ac:dyDescent="0.5">
      <c r="A1" s="201" t="s">
        <v>63</v>
      </c>
      <c r="B1" s="48" t="s">
        <v>139</v>
      </c>
      <c r="C1" s="36"/>
      <c r="D1"/>
      <c r="E1"/>
      <c r="F1" s="49"/>
      <c r="G1" s="50"/>
      <c r="H1" s="50"/>
      <c r="I1" s="50"/>
      <c r="J1" s="36"/>
      <c r="K1" s="36"/>
      <c r="L1" s="36"/>
      <c r="M1" s="36"/>
      <c r="N1" s="51"/>
    </row>
    <row r="2" spans="1:22" ht="15.75" customHeight="1" thickBot="1" x14ac:dyDescent="0.5">
      <c r="A2" s="201"/>
      <c r="B2" s="52" t="s">
        <v>140</v>
      </c>
      <c r="C2" s="202" t="s">
        <v>141</v>
      </c>
      <c r="D2" s="202"/>
      <c r="E2" s="203" t="s">
        <v>142</v>
      </c>
      <c r="F2" s="203"/>
      <c r="G2" s="203"/>
      <c r="H2" s="203"/>
      <c r="I2" s="203"/>
      <c r="J2" s="203"/>
      <c r="K2" s="200" t="s">
        <v>143</v>
      </c>
      <c r="L2" s="200"/>
      <c r="M2" s="200"/>
      <c r="N2" s="53"/>
    </row>
    <row r="3" spans="1:22" s="59" customFormat="1" x14ac:dyDescent="0.45">
      <c r="A3" s="4" t="s">
        <v>144</v>
      </c>
      <c r="B3" s="54">
        <f>COUNTIF(B6:B97,"SP")</f>
        <v>11</v>
      </c>
      <c r="C3" s="55">
        <v>500</v>
      </c>
      <c r="D3" s="56"/>
      <c r="E3" s="57" t="s">
        <v>145</v>
      </c>
      <c r="F3" s="49" t="s">
        <v>146</v>
      </c>
      <c r="G3" s="50" t="s">
        <v>147</v>
      </c>
      <c r="H3" s="50" t="s">
        <v>139</v>
      </c>
      <c r="I3" s="50" t="s">
        <v>139</v>
      </c>
      <c r="J3" s="56"/>
      <c r="K3" s="55" t="s">
        <v>148</v>
      </c>
      <c r="L3" s="56"/>
      <c r="M3" s="56"/>
      <c r="N3" s="58" t="s">
        <v>149</v>
      </c>
      <c r="R3" s="123"/>
      <c r="T3" s="123"/>
      <c r="V3" s="123"/>
    </row>
    <row r="4" spans="1:22" s="59" customFormat="1" ht="14.65" thickBot="1" x14ac:dyDescent="0.5">
      <c r="A4" s="60" t="s">
        <v>150</v>
      </c>
      <c r="B4" s="61">
        <f>COUNTIF(B6:B98,"FZ")</f>
        <v>1</v>
      </c>
      <c r="C4" s="62" t="s">
        <v>151</v>
      </c>
      <c r="D4" s="63" t="s">
        <v>152</v>
      </c>
      <c r="E4" s="64"/>
      <c r="F4" s="65"/>
      <c r="G4" s="66" t="s">
        <v>153</v>
      </c>
      <c r="H4" s="66" t="s">
        <v>154</v>
      </c>
      <c r="I4" s="66" t="s">
        <v>155</v>
      </c>
      <c r="J4" s="108"/>
      <c r="K4" s="109" t="s">
        <v>156</v>
      </c>
      <c r="L4" s="63"/>
      <c r="M4" s="63" t="s">
        <v>157</v>
      </c>
      <c r="N4" s="67" t="s">
        <v>254</v>
      </c>
      <c r="R4" s="123"/>
      <c r="T4" s="123"/>
      <c r="V4" s="123"/>
    </row>
    <row r="5" spans="1:22" x14ac:dyDescent="0.45">
      <c r="A5" s="68"/>
      <c r="B5" s="68"/>
      <c r="C5" s="69"/>
      <c r="D5" s="70"/>
      <c r="E5" s="71"/>
      <c r="F5" s="72"/>
      <c r="G5" s="73"/>
      <c r="H5" s="73"/>
      <c r="I5" s="73"/>
      <c r="J5" s="96"/>
      <c r="K5" s="75"/>
      <c r="L5" s="76"/>
      <c r="M5" s="77"/>
      <c r="N5" s="74"/>
    </row>
    <row r="6" spans="1:22" ht="15.75" x14ac:dyDescent="0.45">
      <c r="A6" s="129" t="s">
        <v>160</v>
      </c>
      <c r="B6" s="129" t="s">
        <v>236</v>
      </c>
      <c r="C6" s="79">
        <f t="shared" ref="C6:C42" si="0">IF(B6="","",$C$3)</f>
        <v>500</v>
      </c>
      <c r="D6" s="53"/>
      <c r="E6" s="80" t="s">
        <v>263</v>
      </c>
      <c r="F6" s="80"/>
      <c r="G6" s="81"/>
      <c r="H6" s="132"/>
      <c r="I6" s="132">
        <v>36</v>
      </c>
      <c r="J6" s="82" t="str">
        <f t="shared" ref="J6:J42" si="1">IF(G6="","",(G6*2)*(H6/4*0.22)*I6)</f>
        <v/>
      </c>
      <c r="K6" s="80"/>
      <c r="L6" s="53" t="str">
        <f>IF(H6="","",H6*I6*K6)</f>
        <v/>
      </c>
      <c r="M6" s="136">
        <v>2400</v>
      </c>
      <c r="N6" s="83">
        <f t="shared" ref="N6:N42" si="2">IF(B6="","",(C6+D6+ IF(J6="",0,J6) + IF(L6="",0,L6)+M6))</f>
        <v>2900</v>
      </c>
    </row>
    <row r="7" spans="1:22" ht="15.75" x14ac:dyDescent="0.45">
      <c r="A7" s="129" t="s">
        <v>213</v>
      </c>
      <c r="B7" s="129" t="s">
        <v>237</v>
      </c>
      <c r="C7" s="79">
        <f t="shared" si="0"/>
        <v>500</v>
      </c>
      <c r="D7" s="53"/>
      <c r="E7" s="80"/>
      <c r="F7" s="80"/>
      <c r="G7" s="81"/>
      <c r="H7" s="132"/>
      <c r="I7" s="132">
        <v>36</v>
      </c>
      <c r="J7" s="82" t="str">
        <f t="shared" si="1"/>
        <v/>
      </c>
      <c r="K7" s="80">
        <v>0</v>
      </c>
      <c r="L7" s="53" t="str">
        <f t="shared" ref="L7:L42" si="3">IF(H7="","",H7*I7*K7)</f>
        <v/>
      </c>
      <c r="M7" s="136"/>
      <c r="N7" s="83">
        <f t="shared" si="2"/>
        <v>500</v>
      </c>
    </row>
    <row r="8" spans="1:22" ht="15.75" x14ac:dyDescent="0.5">
      <c r="A8" s="129" t="s">
        <v>248</v>
      </c>
      <c r="B8" s="130" t="s">
        <v>236</v>
      </c>
      <c r="C8" s="79">
        <f t="shared" si="0"/>
        <v>500</v>
      </c>
      <c r="D8" s="53"/>
      <c r="E8" s="80"/>
      <c r="F8" s="80"/>
      <c r="G8" s="81"/>
      <c r="H8" s="132">
        <v>12</v>
      </c>
      <c r="I8" s="132">
        <v>36</v>
      </c>
      <c r="J8" s="82" t="str">
        <f t="shared" si="1"/>
        <v/>
      </c>
      <c r="K8" s="80">
        <v>10</v>
      </c>
      <c r="L8" s="53">
        <f t="shared" si="3"/>
        <v>4320</v>
      </c>
      <c r="M8" s="136"/>
      <c r="N8" s="83">
        <f t="shared" si="2"/>
        <v>4820</v>
      </c>
    </row>
    <row r="9" spans="1:22" ht="15.75" x14ac:dyDescent="0.45">
      <c r="A9" s="129" t="s">
        <v>165</v>
      </c>
      <c r="B9" s="129" t="s">
        <v>236</v>
      </c>
      <c r="C9" s="79">
        <f t="shared" si="0"/>
        <v>500</v>
      </c>
      <c r="D9" s="53"/>
      <c r="E9" s="80" t="s">
        <v>263</v>
      </c>
      <c r="F9" s="80"/>
      <c r="G9" s="81"/>
      <c r="H9" s="132"/>
      <c r="I9" s="132">
        <v>36</v>
      </c>
      <c r="J9" s="82" t="str">
        <f t="shared" si="1"/>
        <v/>
      </c>
      <c r="K9" s="80"/>
      <c r="L9" s="53" t="str">
        <f t="shared" si="3"/>
        <v/>
      </c>
      <c r="M9" s="136">
        <v>2400</v>
      </c>
      <c r="N9" s="83">
        <f t="shared" si="2"/>
        <v>2900</v>
      </c>
    </row>
    <row r="10" spans="1:22" ht="15.75" x14ac:dyDescent="0.45">
      <c r="A10" s="129" t="s">
        <v>249</v>
      </c>
      <c r="B10" s="129" t="s">
        <v>236</v>
      </c>
      <c r="C10" s="79">
        <f t="shared" si="0"/>
        <v>500</v>
      </c>
      <c r="D10" s="53"/>
      <c r="E10" s="80"/>
      <c r="F10" s="80"/>
      <c r="G10" s="81"/>
      <c r="H10" s="132"/>
      <c r="I10" s="132">
        <v>36</v>
      </c>
      <c r="J10" s="82" t="str">
        <f t="shared" si="1"/>
        <v/>
      </c>
      <c r="K10" s="80"/>
      <c r="L10" s="53" t="str">
        <f t="shared" si="3"/>
        <v/>
      </c>
      <c r="M10" s="136">
        <v>1000</v>
      </c>
      <c r="N10" s="83">
        <f t="shared" si="2"/>
        <v>1500</v>
      </c>
    </row>
    <row r="11" spans="1:22" ht="15.75" x14ac:dyDescent="0.45">
      <c r="A11" s="129" t="s">
        <v>168</v>
      </c>
      <c r="B11" s="129" t="s">
        <v>236</v>
      </c>
      <c r="C11" s="79">
        <f t="shared" si="0"/>
        <v>500</v>
      </c>
      <c r="D11" s="53"/>
      <c r="E11" s="80"/>
      <c r="F11" s="80"/>
      <c r="G11" s="81"/>
      <c r="H11" s="132">
        <v>15</v>
      </c>
      <c r="I11" s="132">
        <v>36</v>
      </c>
      <c r="J11" s="82" t="str">
        <f t="shared" si="1"/>
        <v/>
      </c>
      <c r="K11" s="80">
        <v>10</v>
      </c>
      <c r="L11" s="53">
        <f t="shared" si="3"/>
        <v>5400</v>
      </c>
      <c r="M11" s="136"/>
      <c r="N11" s="83">
        <f t="shared" si="2"/>
        <v>5900</v>
      </c>
    </row>
    <row r="12" spans="1:22" ht="15.75" x14ac:dyDescent="0.5">
      <c r="A12" s="129" t="s">
        <v>250</v>
      </c>
      <c r="B12" s="130" t="s">
        <v>236</v>
      </c>
      <c r="C12" s="79">
        <f t="shared" si="0"/>
        <v>500</v>
      </c>
      <c r="D12" s="53"/>
      <c r="E12" s="80"/>
      <c r="F12" s="80"/>
      <c r="G12" s="81"/>
      <c r="H12" s="132">
        <v>20</v>
      </c>
      <c r="I12" s="132">
        <v>36</v>
      </c>
      <c r="J12" s="82" t="str">
        <f t="shared" si="1"/>
        <v/>
      </c>
      <c r="K12" s="80">
        <v>4</v>
      </c>
      <c r="L12" s="53">
        <f t="shared" si="3"/>
        <v>2880</v>
      </c>
      <c r="M12" s="136"/>
      <c r="N12" s="83">
        <f t="shared" si="2"/>
        <v>3380</v>
      </c>
    </row>
    <row r="13" spans="1:22" ht="15.75" x14ac:dyDescent="0.5">
      <c r="A13" s="129" t="s">
        <v>170</v>
      </c>
      <c r="B13" s="130" t="s">
        <v>236</v>
      </c>
      <c r="C13" s="79">
        <f t="shared" si="0"/>
        <v>500</v>
      </c>
      <c r="D13" s="53"/>
      <c r="E13" s="80"/>
      <c r="F13" s="80"/>
      <c r="G13" s="81"/>
      <c r="H13" s="132">
        <v>8</v>
      </c>
      <c r="I13" s="132">
        <v>36</v>
      </c>
      <c r="J13" s="82" t="str">
        <f t="shared" si="1"/>
        <v/>
      </c>
      <c r="K13" s="80">
        <v>2.9</v>
      </c>
      <c r="L13" s="53">
        <f t="shared" si="3"/>
        <v>835.19999999999993</v>
      </c>
      <c r="M13" s="136"/>
      <c r="N13" s="83">
        <f t="shared" si="2"/>
        <v>1335.1999999999998</v>
      </c>
    </row>
    <row r="14" spans="1:22" ht="15.75" x14ac:dyDescent="0.5">
      <c r="A14" s="129" t="s">
        <v>212</v>
      </c>
      <c r="B14" s="130" t="s">
        <v>236</v>
      </c>
      <c r="C14" s="79">
        <f t="shared" si="0"/>
        <v>500</v>
      </c>
      <c r="D14" s="53"/>
      <c r="E14" s="80" t="s">
        <v>263</v>
      </c>
      <c r="F14" s="80"/>
      <c r="G14" s="81"/>
      <c r="H14" s="132"/>
      <c r="I14" s="132">
        <v>36</v>
      </c>
      <c r="J14" s="82" t="str">
        <f t="shared" si="1"/>
        <v/>
      </c>
      <c r="K14" s="80"/>
      <c r="L14" s="53" t="str">
        <f t="shared" si="3"/>
        <v/>
      </c>
      <c r="M14" s="136">
        <v>2400</v>
      </c>
      <c r="N14" s="83">
        <f t="shared" si="2"/>
        <v>2900</v>
      </c>
    </row>
    <row r="15" spans="1:22" ht="15.75" x14ac:dyDescent="0.5">
      <c r="A15" s="129" t="s">
        <v>251</v>
      </c>
      <c r="B15" s="130" t="s">
        <v>236</v>
      </c>
      <c r="C15" s="79">
        <f t="shared" si="0"/>
        <v>500</v>
      </c>
      <c r="D15" s="53"/>
      <c r="E15" s="80" t="s">
        <v>263</v>
      </c>
      <c r="F15" s="80"/>
      <c r="G15" s="81"/>
      <c r="H15" s="132"/>
      <c r="I15" s="132">
        <v>36</v>
      </c>
      <c r="J15" s="82" t="str">
        <f t="shared" si="1"/>
        <v/>
      </c>
      <c r="K15" s="80"/>
      <c r="L15" s="53" t="str">
        <f t="shared" si="3"/>
        <v/>
      </c>
      <c r="M15" s="136">
        <v>2400</v>
      </c>
      <c r="N15" s="83">
        <f t="shared" si="2"/>
        <v>2900</v>
      </c>
    </row>
    <row r="16" spans="1:22" ht="15.75" x14ac:dyDescent="0.45">
      <c r="A16" s="129" t="s">
        <v>210</v>
      </c>
      <c r="B16" s="129" t="s">
        <v>236</v>
      </c>
      <c r="C16" s="79">
        <f t="shared" si="0"/>
        <v>500</v>
      </c>
      <c r="D16" s="53"/>
      <c r="E16" s="80" t="s">
        <v>263</v>
      </c>
      <c r="F16" s="80"/>
      <c r="G16" s="81"/>
      <c r="H16" s="132"/>
      <c r="I16" s="132">
        <v>36</v>
      </c>
      <c r="J16" s="82" t="str">
        <f t="shared" si="1"/>
        <v/>
      </c>
      <c r="K16" s="80"/>
      <c r="L16" s="53" t="str">
        <f t="shared" si="3"/>
        <v/>
      </c>
      <c r="M16" s="136">
        <v>2400</v>
      </c>
      <c r="N16" s="83">
        <f t="shared" si="2"/>
        <v>2900</v>
      </c>
    </row>
    <row r="17" spans="1:14" ht="15.75" x14ac:dyDescent="0.5">
      <c r="A17" s="129" t="s">
        <v>175</v>
      </c>
      <c r="B17" s="130" t="s">
        <v>236</v>
      </c>
      <c r="C17" s="79">
        <f t="shared" si="0"/>
        <v>500</v>
      </c>
      <c r="D17" s="53"/>
      <c r="E17" s="80"/>
      <c r="F17" s="80"/>
      <c r="G17" s="81"/>
      <c r="H17" s="132"/>
      <c r="I17" s="132">
        <v>36</v>
      </c>
      <c r="J17" s="82" t="str">
        <f t="shared" si="1"/>
        <v/>
      </c>
      <c r="K17" s="80"/>
      <c r="L17" s="53" t="str">
        <f t="shared" si="3"/>
        <v/>
      </c>
      <c r="M17" s="136"/>
      <c r="N17" s="83">
        <f t="shared" si="2"/>
        <v>500</v>
      </c>
    </row>
    <row r="18" spans="1:14" ht="15.75" x14ac:dyDescent="0.45">
      <c r="A18" s="129"/>
      <c r="B18" s="131" t="s">
        <v>247</v>
      </c>
      <c r="C18" s="79">
        <f t="shared" si="0"/>
        <v>500</v>
      </c>
      <c r="D18" s="53"/>
      <c r="E18" s="80"/>
      <c r="F18" s="80"/>
      <c r="G18" s="81"/>
      <c r="H18" s="132"/>
      <c r="I18" s="132">
        <v>36</v>
      </c>
      <c r="J18" s="82" t="str">
        <f t="shared" si="1"/>
        <v/>
      </c>
      <c r="K18" s="80"/>
      <c r="L18" s="53" t="str">
        <f t="shared" si="3"/>
        <v/>
      </c>
      <c r="M18" s="136"/>
      <c r="N18" s="83">
        <f t="shared" si="2"/>
        <v>500</v>
      </c>
    </row>
    <row r="19" spans="1:14" ht="15.75" x14ac:dyDescent="0.45">
      <c r="A19" s="129"/>
      <c r="B19" s="131" t="s">
        <v>247</v>
      </c>
      <c r="C19" s="79">
        <f t="shared" si="0"/>
        <v>500</v>
      </c>
      <c r="D19" s="53"/>
      <c r="E19" s="80"/>
      <c r="F19" s="80"/>
      <c r="G19" s="81"/>
      <c r="H19" s="132"/>
      <c r="I19" s="132">
        <v>36</v>
      </c>
      <c r="J19" s="82" t="str">
        <f t="shared" si="1"/>
        <v/>
      </c>
      <c r="K19" s="80"/>
      <c r="L19" s="53" t="str">
        <f t="shared" si="3"/>
        <v/>
      </c>
      <c r="M19" s="136"/>
      <c r="N19" s="83">
        <f t="shared" si="2"/>
        <v>500</v>
      </c>
    </row>
    <row r="20" spans="1:14" ht="15.75" x14ac:dyDescent="0.45">
      <c r="A20" s="129"/>
      <c r="B20" s="131" t="s">
        <v>247</v>
      </c>
      <c r="C20" s="79">
        <f t="shared" si="0"/>
        <v>500</v>
      </c>
      <c r="D20" s="53"/>
      <c r="E20" s="80"/>
      <c r="F20" s="80"/>
      <c r="G20" s="81"/>
      <c r="H20" s="132"/>
      <c r="I20" s="132">
        <v>36</v>
      </c>
      <c r="J20" s="82" t="str">
        <f t="shared" si="1"/>
        <v/>
      </c>
      <c r="K20" s="80"/>
      <c r="L20" s="53" t="str">
        <f t="shared" si="3"/>
        <v/>
      </c>
      <c r="M20" s="136"/>
      <c r="N20" s="83">
        <f t="shared" si="2"/>
        <v>500</v>
      </c>
    </row>
    <row r="21" spans="1:14" ht="15.75" x14ac:dyDescent="0.45">
      <c r="A21" s="129"/>
      <c r="B21" s="131" t="s">
        <v>247</v>
      </c>
      <c r="C21" s="79">
        <f t="shared" si="0"/>
        <v>500</v>
      </c>
      <c r="D21" s="53"/>
      <c r="E21" s="80"/>
      <c r="F21" s="80"/>
      <c r="G21" s="81"/>
      <c r="H21" s="132"/>
      <c r="I21" s="132">
        <v>36</v>
      </c>
      <c r="J21" s="82" t="str">
        <f t="shared" si="1"/>
        <v/>
      </c>
      <c r="K21" s="80"/>
      <c r="L21" s="53" t="str">
        <f t="shared" si="3"/>
        <v/>
      </c>
      <c r="M21" s="136"/>
      <c r="N21" s="83">
        <f t="shared" si="2"/>
        <v>500</v>
      </c>
    </row>
    <row r="22" spans="1:14" ht="15.75" x14ac:dyDescent="0.45">
      <c r="A22" s="129"/>
      <c r="B22" s="131" t="s">
        <v>247</v>
      </c>
      <c r="C22" s="79">
        <f t="shared" si="0"/>
        <v>500</v>
      </c>
      <c r="D22" s="53"/>
      <c r="E22" s="80"/>
      <c r="F22" s="80"/>
      <c r="G22" s="81"/>
      <c r="H22" s="132"/>
      <c r="I22" s="132">
        <v>36</v>
      </c>
      <c r="J22" s="82" t="str">
        <f t="shared" si="1"/>
        <v/>
      </c>
      <c r="K22" s="80"/>
      <c r="L22" s="53" t="str">
        <f t="shared" si="3"/>
        <v/>
      </c>
      <c r="M22" s="136"/>
      <c r="N22" s="83">
        <f t="shared" si="2"/>
        <v>500</v>
      </c>
    </row>
    <row r="23" spans="1:14" ht="15.75" x14ac:dyDescent="0.5">
      <c r="A23" s="129"/>
      <c r="B23" s="130"/>
      <c r="C23" s="79" t="str">
        <f t="shared" si="0"/>
        <v/>
      </c>
      <c r="D23" s="53"/>
      <c r="E23" s="80"/>
      <c r="F23" s="80"/>
      <c r="G23" s="81"/>
      <c r="H23" s="132"/>
      <c r="I23" s="132">
        <v>36</v>
      </c>
      <c r="J23" s="82" t="str">
        <f t="shared" si="1"/>
        <v/>
      </c>
      <c r="K23" s="80"/>
      <c r="L23" s="53" t="str">
        <f t="shared" si="3"/>
        <v/>
      </c>
      <c r="M23" s="136"/>
      <c r="N23" s="83" t="str">
        <f t="shared" si="2"/>
        <v/>
      </c>
    </row>
    <row r="24" spans="1:14" ht="15.75" x14ac:dyDescent="0.5">
      <c r="A24" s="129"/>
      <c r="B24" s="130"/>
      <c r="C24" s="79" t="str">
        <f t="shared" si="0"/>
        <v/>
      </c>
      <c r="D24" s="53"/>
      <c r="E24" s="80"/>
      <c r="F24" s="80"/>
      <c r="G24" s="81"/>
      <c r="H24" s="132"/>
      <c r="I24" s="132">
        <v>36</v>
      </c>
      <c r="J24" s="82" t="str">
        <f t="shared" si="1"/>
        <v/>
      </c>
      <c r="K24" s="80"/>
      <c r="L24" s="53" t="str">
        <f t="shared" si="3"/>
        <v/>
      </c>
      <c r="M24" s="136"/>
      <c r="N24" s="83" t="str">
        <f t="shared" si="2"/>
        <v/>
      </c>
    </row>
    <row r="25" spans="1:14" ht="15.75" x14ac:dyDescent="0.5">
      <c r="A25" s="129"/>
      <c r="B25" s="130"/>
      <c r="C25" s="79" t="str">
        <f t="shared" si="0"/>
        <v/>
      </c>
      <c r="D25" s="53"/>
      <c r="E25" s="80"/>
      <c r="F25" s="80"/>
      <c r="G25" s="81"/>
      <c r="H25" s="132"/>
      <c r="I25" s="132">
        <v>36</v>
      </c>
      <c r="J25" s="82" t="str">
        <f t="shared" si="1"/>
        <v/>
      </c>
      <c r="K25" s="80"/>
      <c r="L25" s="53" t="str">
        <f t="shared" si="3"/>
        <v/>
      </c>
      <c r="M25" s="136"/>
      <c r="N25" s="83" t="str">
        <f t="shared" si="2"/>
        <v/>
      </c>
    </row>
    <row r="26" spans="1:14" ht="15.75" x14ac:dyDescent="0.5">
      <c r="A26" s="129"/>
      <c r="B26" s="130"/>
      <c r="C26" s="79" t="str">
        <f t="shared" si="0"/>
        <v/>
      </c>
      <c r="D26" s="53"/>
      <c r="E26" s="80"/>
      <c r="F26" s="80"/>
      <c r="G26" s="81"/>
      <c r="H26" s="132"/>
      <c r="I26" s="132">
        <v>36</v>
      </c>
      <c r="J26" s="82" t="str">
        <f t="shared" si="1"/>
        <v/>
      </c>
      <c r="K26" s="80"/>
      <c r="L26" s="53" t="str">
        <f t="shared" si="3"/>
        <v/>
      </c>
      <c r="M26" s="136"/>
      <c r="N26" s="83" t="str">
        <f t="shared" si="2"/>
        <v/>
      </c>
    </row>
    <row r="27" spans="1:14" ht="15.75" x14ac:dyDescent="0.5">
      <c r="A27" s="129"/>
      <c r="B27" s="130"/>
      <c r="C27" s="79" t="str">
        <f t="shared" si="0"/>
        <v/>
      </c>
      <c r="D27" s="53"/>
      <c r="E27" s="80"/>
      <c r="F27" s="80"/>
      <c r="G27" s="81"/>
      <c r="H27" s="132"/>
      <c r="I27" s="132">
        <v>36</v>
      </c>
      <c r="J27" s="82" t="str">
        <f t="shared" si="1"/>
        <v/>
      </c>
      <c r="K27" s="80"/>
      <c r="L27" s="53" t="str">
        <f t="shared" si="3"/>
        <v/>
      </c>
      <c r="M27" s="136"/>
      <c r="N27" s="83" t="str">
        <f t="shared" si="2"/>
        <v/>
      </c>
    </row>
    <row r="28" spans="1:14" ht="15.75" x14ac:dyDescent="0.5">
      <c r="A28" s="129"/>
      <c r="B28" s="130"/>
      <c r="C28" s="79" t="str">
        <f t="shared" si="0"/>
        <v/>
      </c>
      <c r="D28" s="53"/>
      <c r="E28" s="80"/>
      <c r="F28" s="80"/>
      <c r="G28" s="81"/>
      <c r="H28" s="132"/>
      <c r="I28" s="132">
        <v>36</v>
      </c>
      <c r="J28" s="82" t="str">
        <f t="shared" si="1"/>
        <v/>
      </c>
      <c r="K28" s="80"/>
      <c r="L28" s="53" t="str">
        <f t="shared" si="3"/>
        <v/>
      </c>
      <c r="M28" s="136"/>
      <c r="N28" s="83" t="str">
        <f t="shared" si="2"/>
        <v/>
      </c>
    </row>
    <row r="29" spans="1:14" ht="15.75" x14ac:dyDescent="0.5">
      <c r="A29" s="129"/>
      <c r="B29" s="130"/>
      <c r="C29" s="79" t="str">
        <f t="shared" si="0"/>
        <v/>
      </c>
      <c r="D29" s="53"/>
      <c r="E29" s="80"/>
      <c r="F29" s="80"/>
      <c r="G29" s="81"/>
      <c r="H29" s="132"/>
      <c r="I29" s="132">
        <v>36</v>
      </c>
      <c r="J29" s="82" t="str">
        <f t="shared" si="1"/>
        <v/>
      </c>
      <c r="K29" s="80"/>
      <c r="L29" s="53" t="str">
        <f t="shared" si="3"/>
        <v/>
      </c>
      <c r="M29" s="136"/>
      <c r="N29" s="83" t="str">
        <f t="shared" si="2"/>
        <v/>
      </c>
    </row>
    <row r="30" spans="1:14" ht="15.75" x14ac:dyDescent="0.5">
      <c r="A30" s="129"/>
      <c r="B30" s="130"/>
      <c r="C30" s="79" t="str">
        <f t="shared" si="0"/>
        <v/>
      </c>
      <c r="D30" s="53"/>
      <c r="E30" s="80"/>
      <c r="F30" s="80"/>
      <c r="G30" s="81"/>
      <c r="H30" s="132"/>
      <c r="I30" s="132">
        <v>36</v>
      </c>
      <c r="J30" s="82" t="str">
        <f t="shared" si="1"/>
        <v/>
      </c>
      <c r="K30" s="80"/>
      <c r="L30" s="53" t="str">
        <f t="shared" si="3"/>
        <v/>
      </c>
      <c r="M30" s="136"/>
      <c r="N30" s="83" t="str">
        <f t="shared" si="2"/>
        <v/>
      </c>
    </row>
    <row r="31" spans="1:14" ht="15.75" x14ac:dyDescent="0.5">
      <c r="A31" s="129"/>
      <c r="B31" s="130"/>
      <c r="C31" s="79" t="str">
        <f t="shared" si="0"/>
        <v/>
      </c>
      <c r="D31" s="53"/>
      <c r="E31" s="80"/>
      <c r="F31" s="80"/>
      <c r="G31" s="81"/>
      <c r="H31" s="132"/>
      <c r="I31" s="132">
        <v>36</v>
      </c>
      <c r="J31" s="82" t="str">
        <f t="shared" si="1"/>
        <v/>
      </c>
      <c r="K31" s="80"/>
      <c r="L31" s="53" t="str">
        <f t="shared" si="3"/>
        <v/>
      </c>
      <c r="M31" s="136"/>
      <c r="N31" s="83" t="str">
        <f t="shared" si="2"/>
        <v/>
      </c>
    </row>
    <row r="32" spans="1:14" ht="15.75" x14ac:dyDescent="0.5">
      <c r="A32" s="129"/>
      <c r="B32" s="130"/>
      <c r="C32" s="79" t="str">
        <f t="shared" si="0"/>
        <v/>
      </c>
      <c r="D32" s="53"/>
      <c r="E32" s="80"/>
      <c r="F32" s="80"/>
      <c r="G32" s="81"/>
      <c r="H32" s="132"/>
      <c r="I32" s="132">
        <v>36</v>
      </c>
      <c r="J32" s="82" t="str">
        <f t="shared" si="1"/>
        <v/>
      </c>
      <c r="K32" s="80"/>
      <c r="L32" s="53" t="str">
        <f t="shared" si="3"/>
        <v/>
      </c>
      <c r="M32" s="136"/>
      <c r="N32" s="83" t="str">
        <f t="shared" si="2"/>
        <v/>
      </c>
    </row>
    <row r="33" spans="1:22" ht="15.75" x14ac:dyDescent="0.5">
      <c r="A33" s="129"/>
      <c r="B33" s="130"/>
      <c r="C33" s="79" t="str">
        <f t="shared" si="0"/>
        <v/>
      </c>
      <c r="D33" s="53"/>
      <c r="E33" s="80"/>
      <c r="F33" s="80"/>
      <c r="G33" s="81"/>
      <c r="H33" s="132"/>
      <c r="I33" s="132">
        <v>36</v>
      </c>
      <c r="J33" s="82" t="str">
        <f t="shared" si="1"/>
        <v/>
      </c>
      <c r="K33" s="80"/>
      <c r="L33" s="53" t="str">
        <f t="shared" si="3"/>
        <v/>
      </c>
      <c r="M33" s="136"/>
      <c r="N33" s="83" t="str">
        <f t="shared" si="2"/>
        <v/>
      </c>
    </row>
    <row r="34" spans="1:22" ht="15.75" x14ac:dyDescent="0.45">
      <c r="A34" s="129"/>
      <c r="B34" s="129"/>
      <c r="C34" s="79" t="str">
        <f t="shared" si="0"/>
        <v/>
      </c>
      <c r="D34" s="53"/>
      <c r="E34" s="80"/>
      <c r="F34" s="80"/>
      <c r="G34" s="81"/>
      <c r="H34" s="132"/>
      <c r="I34" s="132">
        <v>36</v>
      </c>
      <c r="J34" s="82" t="str">
        <f t="shared" si="1"/>
        <v/>
      </c>
      <c r="K34" s="80"/>
      <c r="L34" s="53" t="str">
        <f t="shared" si="3"/>
        <v/>
      </c>
      <c r="M34" s="136"/>
      <c r="N34" s="83" t="str">
        <f t="shared" si="2"/>
        <v/>
      </c>
    </row>
    <row r="35" spans="1:22" ht="15.75" x14ac:dyDescent="0.5">
      <c r="A35" s="129"/>
      <c r="B35" s="130"/>
      <c r="C35" s="79" t="str">
        <f t="shared" si="0"/>
        <v/>
      </c>
      <c r="D35" s="53"/>
      <c r="E35" s="80"/>
      <c r="F35" s="80"/>
      <c r="G35" s="81"/>
      <c r="H35" s="132"/>
      <c r="I35" s="132">
        <v>36</v>
      </c>
      <c r="J35" s="82" t="str">
        <f t="shared" si="1"/>
        <v/>
      </c>
      <c r="K35" s="80"/>
      <c r="L35" s="53" t="str">
        <f t="shared" si="3"/>
        <v/>
      </c>
      <c r="M35" s="136"/>
      <c r="N35" s="83" t="str">
        <f t="shared" si="2"/>
        <v/>
      </c>
    </row>
    <row r="36" spans="1:22" ht="15.75" x14ac:dyDescent="0.5">
      <c r="A36" s="129"/>
      <c r="B36" s="130"/>
      <c r="C36" s="79" t="str">
        <f t="shared" si="0"/>
        <v/>
      </c>
      <c r="D36" s="53"/>
      <c r="E36" s="80"/>
      <c r="F36" s="80"/>
      <c r="G36" s="81"/>
      <c r="H36" s="132"/>
      <c r="I36" s="132">
        <v>36</v>
      </c>
      <c r="J36" s="82" t="str">
        <f t="shared" si="1"/>
        <v/>
      </c>
      <c r="K36" s="80"/>
      <c r="L36" s="53" t="str">
        <f t="shared" si="3"/>
        <v/>
      </c>
      <c r="M36" s="136"/>
      <c r="N36" s="83" t="str">
        <f t="shared" si="2"/>
        <v/>
      </c>
    </row>
    <row r="37" spans="1:22" ht="15.75" x14ac:dyDescent="0.5">
      <c r="A37" s="129"/>
      <c r="B37" s="130"/>
      <c r="C37" s="79" t="str">
        <f t="shared" si="0"/>
        <v/>
      </c>
      <c r="D37" s="53"/>
      <c r="E37" s="80"/>
      <c r="F37" s="80"/>
      <c r="G37" s="81"/>
      <c r="H37" s="132"/>
      <c r="I37" s="132">
        <v>36</v>
      </c>
      <c r="J37" s="82" t="str">
        <f t="shared" si="1"/>
        <v/>
      </c>
      <c r="K37" s="80"/>
      <c r="L37" s="53" t="str">
        <f t="shared" si="3"/>
        <v/>
      </c>
      <c r="M37" s="136"/>
      <c r="N37" s="83" t="str">
        <f t="shared" si="2"/>
        <v/>
      </c>
    </row>
    <row r="38" spans="1:22" x14ac:dyDescent="0.45">
      <c r="A38" s="78"/>
      <c r="C38" s="79" t="str">
        <f t="shared" si="0"/>
        <v/>
      </c>
      <c r="D38" s="53"/>
      <c r="E38" s="80"/>
      <c r="F38" s="80"/>
      <c r="G38" s="81"/>
      <c r="H38" s="132"/>
      <c r="I38" s="132">
        <v>36</v>
      </c>
      <c r="J38" s="82" t="str">
        <f t="shared" si="1"/>
        <v/>
      </c>
      <c r="K38" s="80"/>
      <c r="L38" s="53" t="str">
        <f t="shared" si="3"/>
        <v/>
      </c>
      <c r="M38" s="136"/>
      <c r="N38" s="83" t="str">
        <f t="shared" si="2"/>
        <v/>
      </c>
    </row>
    <row r="39" spans="1:22" x14ac:dyDescent="0.45">
      <c r="A39" s="78"/>
      <c r="C39" s="79" t="str">
        <f t="shared" si="0"/>
        <v/>
      </c>
      <c r="D39" s="53"/>
      <c r="E39" s="80"/>
      <c r="F39" s="80"/>
      <c r="G39" s="81"/>
      <c r="H39" s="132"/>
      <c r="I39" s="132">
        <v>36</v>
      </c>
      <c r="J39" s="82" t="str">
        <f t="shared" si="1"/>
        <v/>
      </c>
      <c r="K39" s="80"/>
      <c r="L39" s="53" t="str">
        <f t="shared" si="3"/>
        <v/>
      </c>
      <c r="M39" s="136"/>
      <c r="N39" s="83" t="str">
        <f t="shared" si="2"/>
        <v/>
      </c>
    </row>
    <row r="40" spans="1:22" x14ac:dyDescent="0.45">
      <c r="A40" s="78"/>
      <c r="C40" s="79" t="str">
        <f t="shared" si="0"/>
        <v/>
      </c>
      <c r="D40" s="53"/>
      <c r="E40" s="80"/>
      <c r="F40" s="80"/>
      <c r="G40" s="81"/>
      <c r="H40" s="132"/>
      <c r="I40" s="132">
        <v>36</v>
      </c>
      <c r="J40" s="82" t="str">
        <f t="shared" si="1"/>
        <v/>
      </c>
      <c r="K40" s="80"/>
      <c r="L40" s="53" t="str">
        <f t="shared" si="3"/>
        <v/>
      </c>
      <c r="M40" s="136"/>
      <c r="N40" s="83" t="str">
        <f t="shared" si="2"/>
        <v/>
      </c>
    </row>
    <row r="41" spans="1:22" x14ac:dyDescent="0.45">
      <c r="A41" s="78"/>
      <c r="C41" s="79" t="str">
        <f t="shared" si="0"/>
        <v/>
      </c>
      <c r="D41" s="53"/>
      <c r="E41" s="80"/>
      <c r="F41" s="80"/>
      <c r="G41" s="81"/>
      <c r="H41" s="132"/>
      <c r="I41" s="132">
        <v>36</v>
      </c>
      <c r="J41" s="82" t="str">
        <f t="shared" si="1"/>
        <v/>
      </c>
      <c r="K41" s="80"/>
      <c r="L41" s="53" t="str">
        <f t="shared" si="3"/>
        <v/>
      </c>
      <c r="M41" s="136"/>
      <c r="N41" s="83" t="str">
        <f t="shared" si="2"/>
        <v/>
      </c>
    </row>
    <row r="42" spans="1:22" x14ac:dyDescent="0.45">
      <c r="A42" s="78"/>
      <c r="C42" s="79" t="str">
        <f t="shared" si="0"/>
        <v/>
      </c>
      <c r="D42" s="53"/>
      <c r="E42" s="80"/>
      <c r="F42" s="80"/>
      <c r="G42" s="81"/>
      <c r="H42" s="132"/>
      <c r="I42" s="132">
        <v>36</v>
      </c>
      <c r="J42" s="82" t="str">
        <f t="shared" si="1"/>
        <v/>
      </c>
      <c r="K42" s="80"/>
      <c r="L42" s="53" t="str">
        <f t="shared" si="3"/>
        <v/>
      </c>
      <c r="M42" s="136"/>
      <c r="N42" s="83" t="str">
        <f t="shared" si="2"/>
        <v/>
      </c>
    </row>
    <row r="43" spans="1:22" ht="14.65" thickBot="1" x14ac:dyDescent="0.5">
      <c r="A43" s="85"/>
      <c r="B43" s="86"/>
      <c r="C43" s="87"/>
      <c r="D43" s="88"/>
      <c r="E43" s="89"/>
      <c r="F43" s="90"/>
      <c r="G43" s="91"/>
      <c r="H43" s="91"/>
      <c r="I43" s="91"/>
      <c r="J43" s="92" t="str">
        <f>IF(H43="","",(G43*2)*(H43/4*0.22)*I43)</f>
        <v/>
      </c>
      <c r="K43" s="89"/>
      <c r="L43" s="88" t="str">
        <f>IF(H43="","",(H43*K43))</f>
        <v/>
      </c>
      <c r="M43" s="93"/>
      <c r="N43" s="92" t="str">
        <f>IF(C43="","",(C43+D43+J43+L43+M43))</f>
        <v/>
      </c>
    </row>
    <row r="44" spans="1:22" s="29" customFormat="1" x14ac:dyDescent="0.45">
      <c r="A44" s="51"/>
      <c r="B44" s="51"/>
      <c r="C44" s="51">
        <f>SUM(C6:C42)</f>
        <v>8500</v>
      </c>
      <c r="D44" s="51">
        <f>SUM(D6:D43)</f>
        <v>0</v>
      </c>
      <c r="E44" s="51">
        <f>SUM(E6:E43)</f>
        <v>0</v>
      </c>
      <c r="F44" s="94"/>
      <c r="G44" s="95">
        <f t="shared" ref="G44:N44" si="4">SUM(G6:G43)</f>
        <v>0</v>
      </c>
      <c r="H44" s="95">
        <f t="shared" si="4"/>
        <v>55</v>
      </c>
      <c r="I44" s="95">
        <f t="shared" si="4"/>
        <v>1332</v>
      </c>
      <c r="J44" s="51">
        <f t="shared" si="4"/>
        <v>0</v>
      </c>
      <c r="K44" s="51">
        <f t="shared" si="4"/>
        <v>26.9</v>
      </c>
      <c r="L44" s="51">
        <f t="shared" si="4"/>
        <v>13435.2</v>
      </c>
      <c r="M44" s="51">
        <f t="shared" si="4"/>
        <v>13000</v>
      </c>
      <c r="N44" s="51">
        <f t="shared" si="4"/>
        <v>34935.199999999997</v>
      </c>
      <c r="R44" s="47"/>
      <c r="T44" s="47"/>
      <c r="V44" s="47"/>
    </row>
    <row r="46" spans="1:22" s="3" customFormat="1" x14ac:dyDescent="0.45">
      <c r="A46" s="177" t="s">
        <v>54</v>
      </c>
      <c r="B46" s="177"/>
      <c r="C46" s="177"/>
      <c r="D46" s="177"/>
      <c r="E46" s="177"/>
      <c r="G46" s="46"/>
      <c r="H46" s="46"/>
      <c r="I46" s="46"/>
      <c r="N46" s="47"/>
      <c r="R46" s="32"/>
      <c r="T46" s="32"/>
      <c r="V46" s="32"/>
    </row>
    <row r="47" spans="1:22" s="3" customFormat="1" x14ac:dyDescent="0.45">
      <c r="A47" s="177" t="s">
        <v>131</v>
      </c>
      <c r="B47" s="177"/>
      <c r="C47" s="177"/>
      <c r="D47" s="177"/>
      <c r="E47" s="177"/>
      <c r="G47" s="46"/>
      <c r="H47" s="46"/>
      <c r="I47" s="46"/>
      <c r="N47" s="47"/>
      <c r="R47" s="32"/>
      <c r="T47" s="32"/>
      <c r="V47" s="32"/>
    </row>
    <row r="49" spans="7:7" x14ac:dyDescent="0.45">
      <c r="G49" s="45"/>
    </row>
    <row r="101" spans="1:2" x14ac:dyDescent="0.45">
      <c r="A101" s="78" t="e">
        <f>IF(#REF!="","",#REF!)</f>
        <v>#REF!</v>
      </c>
      <c r="B101" s="78" t="e">
        <f>IF(#REF!="","",#REF!)</f>
        <v>#REF!</v>
      </c>
    </row>
    <row r="102" spans="1:2" x14ac:dyDescent="0.45">
      <c r="A102" s="78" t="e">
        <f>IF(#REF!="","",#REF!)</f>
        <v>#REF!</v>
      </c>
      <c r="B102" s="78" t="e">
        <f>IF(#REF!="","",#REF!)</f>
        <v>#REF!</v>
      </c>
    </row>
    <row r="103" spans="1:2" x14ac:dyDescent="0.45">
      <c r="A103" s="78" t="e">
        <f>IF(#REF!="","",#REF!)</f>
        <v>#REF!</v>
      </c>
      <c r="B103" s="78" t="e">
        <f>IF(#REF!="","",#REF!)</f>
        <v>#REF!</v>
      </c>
    </row>
    <row r="104" spans="1:2" x14ac:dyDescent="0.45">
      <c r="A104" s="78" t="e">
        <f>IF(#REF!="","",#REF!)</f>
        <v>#REF!</v>
      </c>
      <c r="B104" s="78" t="e">
        <f>IF(#REF!="","",#REF!)</f>
        <v>#REF!</v>
      </c>
    </row>
    <row r="105" spans="1:2" x14ac:dyDescent="0.45">
      <c r="A105" s="78" t="s">
        <v>160</v>
      </c>
      <c r="B105" s="78" t="e">
        <f>IF(#REF!="","",#REF!)</f>
        <v>#REF!</v>
      </c>
    </row>
    <row r="106" spans="1:2" x14ac:dyDescent="0.45">
      <c r="A106" s="78" t="e">
        <f>IF(#REF!="","",#REF!)</f>
        <v>#REF!</v>
      </c>
      <c r="B106" s="78" t="e">
        <f>IF(#REF!="","",#REF!)</f>
        <v>#REF!</v>
      </c>
    </row>
    <row r="107" spans="1:2" x14ac:dyDescent="0.45">
      <c r="A107" s="78" t="e">
        <f>IF(#REF!="","",#REF!)</f>
        <v>#REF!</v>
      </c>
      <c r="B107" s="78" t="e">
        <f>IF(#REF!="","",#REF!)</f>
        <v>#REF!</v>
      </c>
    </row>
    <row r="108" spans="1:2" x14ac:dyDescent="0.45">
      <c r="A108" s="78" t="e">
        <f>IF(#REF!="","",#REF!)</f>
        <v>#REF!</v>
      </c>
      <c r="B108" s="78" t="e">
        <f>IF(#REF!="","",#REF!)</f>
        <v>#REF!</v>
      </c>
    </row>
    <row r="109" spans="1:2" x14ac:dyDescent="0.45">
      <c r="A109" s="78" t="e">
        <f>IF(#REF!="","",#REF!)</f>
        <v>#REF!</v>
      </c>
      <c r="B109" s="78" t="e">
        <f>IF(#REF!="","",#REF!)</f>
        <v>#REF!</v>
      </c>
    </row>
    <row r="110" spans="1:2" x14ac:dyDescent="0.45">
      <c r="A110" s="78" t="e">
        <f>IF(#REF!="","",#REF!)</f>
        <v>#REF!</v>
      </c>
      <c r="B110" s="78" t="e">
        <f>IF(#REF!="","",#REF!)</f>
        <v>#REF!</v>
      </c>
    </row>
    <row r="111" spans="1:2" x14ac:dyDescent="0.45">
      <c r="A111" s="78" t="e">
        <f>IF(#REF!="","",#REF!)</f>
        <v>#REF!</v>
      </c>
      <c r="B111" s="78" t="e">
        <f>IF(#REF!="","",#REF!)</f>
        <v>#REF!</v>
      </c>
    </row>
    <row r="112" spans="1:2" x14ac:dyDescent="0.45">
      <c r="A112" s="78" t="e">
        <f>IF(#REF!="","",#REF!)</f>
        <v>#REF!</v>
      </c>
      <c r="B112" s="78" t="e">
        <f>IF(#REF!="","",#REF!)</f>
        <v>#REF!</v>
      </c>
    </row>
    <row r="113" spans="1:2" x14ac:dyDescent="0.45">
      <c r="A113" s="78" t="e">
        <f>IF(#REF!="","",#REF!)</f>
        <v>#REF!</v>
      </c>
      <c r="B113" s="78" t="e">
        <f>IF(#REF!="","",#REF!)</f>
        <v>#REF!</v>
      </c>
    </row>
    <row r="114" spans="1:2" x14ac:dyDescent="0.45">
      <c r="A114" s="78" t="e">
        <f>IF(#REF!="","",#REF!)</f>
        <v>#REF!</v>
      </c>
      <c r="B114" s="78" t="e">
        <f>IF(#REF!="","",#REF!)</f>
        <v>#REF!</v>
      </c>
    </row>
    <row r="115" spans="1:2" x14ac:dyDescent="0.45">
      <c r="A115" s="78" t="e">
        <f>IF(#REF!="","",#REF!)</f>
        <v>#REF!</v>
      </c>
      <c r="B115" s="78" t="e">
        <f>IF(#REF!="","",#REF!)</f>
        <v>#REF!</v>
      </c>
    </row>
    <row r="116" spans="1:2" x14ac:dyDescent="0.45">
      <c r="A116" s="78" t="e">
        <f>IF(#REF!="","",#REF!)</f>
        <v>#REF!</v>
      </c>
      <c r="B116" s="78" t="e">
        <f>IF(#REF!="","",#REF!)</f>
        <v>#REF!</v>
      </c>
    </row>
    <row r="117" spans="1:2" x14ac:dyDescent="0.45">
      <c r="A117" s="78" t="e">
        <f>IF(#REF!="","",#REF!)</f>
        <v>#REF!</v>
      </c>
      <c r="B117" s="78" t="e">
        <f>IF(#REF!="","",#REF!)</f>
        <v>#REF!</v>
      </c>
    </row>
    <row r="118" spans="1:2" x14ac:dyDescent="0.45">
      <c r="A118" s="78" t="e">
        <f>IF(#REF!="","",#REF!)</f>
        <v>#REF!</v>
      </c>
      <c r="B118" s="78" t="e">
        <f>IF(#REF!="","",#REF!)</f>
        <v>#REF!</v>
      </c>
    </row>
    <row r="119" spans="1:2" x14ac:dyDescent="0.45">
      <c r="A119" s="78" t="e">
        <f>IF(#REF!="","",#REF!)</f>
        <v>#REF!</v>
      </c>
      <c r="B119" s="78" t="e">
        <f>IF(#REF!="","",#REF!)</f>
        <v>#REF!</v>
      </c>
    </row>
    <row r="120" spans="1:2" x14ac:dyDescent="0.45">
      <c r="A120" s="78" t="e">
        <f>IF(#REF!="","",#REF!)</f>
        <v>#REF!</v>
      </c>
      <c r="B120" s="78" t="e">
        <f>IF(#REF!="","",#REF!)</f>
        <v>#REF!</v>
      </c>
    </row>
    <row r="121" spans="1:2" x14ac:dyDescent="0.45">
      <c r="A121" s="78" t="e">
        <f>IF(#REF!="","",#REF!)</f>
        <v>#REF!</v>
      </c>
      <c r="B121" s="78" t="e">
        <f>IF(#REF!="","",#REF!)</f>
        <v>#REF!</v>
      </c>
    </row>
    <row r="122" spans="1:2" x14ac:dyDescent="0.45">
      <c r="A122" s="78" t="e">
        <f>IF(#REF!="","",#REF!)</f>
        <v>#REF!</v>
      </c>
      <c r="B122" s="78" t="e">
        <f>IF(#REF!="","",#REF!)</f>
        <v>#REF!</v>
      </c>
    </row>
    <row r="123" spans="1:2" x14ac:dyDescent="0.45">
      <c r="A123" s="78" t="e">
        <f>IF(#REF!="","",#REF!)</f>
        <v>#REF!</v>
      </c>
      <c r="B123" s="78" t="e">
        <f>IF(#REF!="","",#REF!)</f>
        <v>#REF!</v>
      </c>
    </row>
    <row r="124" spans="1:2" x14ac:dyDescent="0.45">
      <c r="A124" s="78" t="e">
        <f>IF(#REF!="","",#REF!)</f>
        <v>#REF!</v>
      </c>
      <c r="B124" s="78" t="e">
        <f>IF(#REF!="","",#REF!)</f>
        <v>#REF!</v>
      </c>
    </row>
    <row r="125" spans="1:2" x14ac:dyDescent="0.45">
      <c r="A125" s="78" t="e">
        <f>IF(#REF!="","",#REF!)</f>
        <v>#REF!</v>
      </c>
      <c r="B125" s="78" t="e">
        <f>IF(#REF!="","",#REF!)</f>
        <v>#REF!</v>
      </c>
    </row>
    <row r="126" spans="1:2" x14ac:dyDescent="0.45">
      <c r="A126" s="78" t="e">
        <f>IF(#REF!="","",#REF!)</f>
        <v>#REF!</v>
      </c>
      <c r="B126" s="78" t="e">
        <f>IF(#REF!="","",#REF!)</f>
        <v>#REF!</v>
      </c>
    </row>
    <row r="127" spans="1:2" x14ac:dyDescent="0.45">
      <c r="A127" s="78" t="e">
        <f>IF(#REF!="","",#REF!)</f>
        <v>#REF!</v>
      </c>
      <c r="B127" s="78" t="e">
        <f>IF(#REF!="","",#REF!)</f>
        <v>#REF!</v>
      </c>
    </row>
    <row r="128" spans="1:2" x14ac:dyDescent="0.45">
      <c r="A128" s="78" t="e">
        <f>IF(#REF!="","",#REF!)</f>
        <v>#REF!</v>
      </c>
      <c r="B128" s="78" t="e">
        <f>IF(#REF!="","",#REF!)</f>
        <v>#REF!</v>
      </c>
    </row>
    <row r="129" spans="1:2" x14ac:dyDescent="0.45">
      <c r="A129" s="78" t="e">
        <f>IF(#REF!="","",#REF!)</f>
        <v>#REF!</v>
      </c>
      <c r="B129" s="78" t="e">
        <f>IF(#REF!="","",#REF!)</f>
        <v>#REF!</v>
      </c>
    </row>
    <row r="130" spans="1:2" x14ac:dyDescent="0.45">
      <c r="A130" s="78" t="e">
        <f>IF(#REF!="","",#REF!)</f>
        <v>#REF!</v>
      </c>
      <c r="B130" s="78" t="e">
        <f>IF(#REF!="","",#REF!)</f>
        <v>#REF!</v>
      </c>
    </row>
    <row r="131" spans="1:2" x14ac:dyDescent="0.45">
      <c r="A131" s="78" t="e">
        <f>IF(#REF!="","",#REF!)</f>
        <v>#REF!</v>
      </c>
      <c r="B131" s="78" t="e">
        <f>IF(#REF!="","",#REF!)</f>
        <v>#REF!</v>
      </c>
    </row>
    <row r="132" spans="1:2" x14ac:dyDescent="0.45">
      <c r="A132" s="78" t="e">
        <f>IF(#REF!="","",#REF!)</f>
        <v>#REF!</v>
      </c>
      <c r="B132" s="78" t="e">
        <f>IF(#REF!="","",#REF!)</f>
        <v>#REF!</v>
      </c>
    </row>
    <row r="133" spans="1:2" x14ac:dyDescent="0.45">
      <c r="A133" s="78" t="e">
        <f>IF(#REF!="","",#REF!)</f>
        <v>#REF!</v>
      </c>
      <c r="B133" s="78" t="e">
        <f>IF(#REF!="","",#REF!)</f>
        <v>#REF!</v>
      </c>
    </row>
    <row r="134" spans="1:2" x14ac:dyDescent="0.45">
      <c r="A134" s="78" t="e">
        <f>IF(#REF!="","",#REF!)</f>
        <v>#REF!</v>
      </c>
      <c r="B134" s="78" t="e">
        <f>IF(#REF!="","",#REF!)</f>
        <v>#REF!</v>
      </c>
    </row>
    <row r="135" spans="1:2" x14ac:dyDescent="0.45">
      <c r="A135" s="78" t="e">
        <f>IF(#REF!="","",#REF!)</f>
        <v>#REF!</v>
      </c>
      <c r="B135" s="78" t="e">
        <f>IF(#REF!="","",#REF!)</f>
        <v>#REF!</v>
      </c>
    </row>
    <row r="136" spans="1:2" x14ac:dyDescent="0.45">
      <c r="A136" s="78" t="e">
        <f>IF(#REF!="","",#REF!)</f>
        <v>#REF!</v>
      </c>
      <c r="B136" s="78" t="e">
        <f>IF(#REF!="","",#REF!)</f>
        <v>#REF!</v>
      </c>
    </row>
    <row r="137" spans="1:2" x14ac:dyDescent="0.45">
      <c r="A137" s="78" t="e">
        <f>IF(#REF!="","",#REF!)</f>
        <v>#REF!</v>
      </c>
      <c r="B137" s="78" t="e">
        <f>IF(#REF!="","",#REF!)</f>
        <v>#REF!</v>
      </c>
    </row>
    <row r="138" spans="1:2" x14ac:dyDescent="0.45">
      <c r="A138" s="78" t="e">
        <f>IF(#REF!="","",#REF!)</f>
        <v>#REF!</v>
      </c>
      <c r="B138" s="78" t="e">
        <f>IF(#REF!="","",#REF!)</f>
        <v>#REF!</v>
      </c>
    </row>
    <row r="139" spans="1:2" x14ac:dyDescent="0.45">
      <c r="A139" s="78" t="e">
        <f>IF(#REF!="","",#REF!)</f>
        <v>#REF!</v>
      </c>
      <c r="B139" s="78" t="e">
        <f>IF(#REF!="","",#REF!)</f>
        <v>#REF!</v>
      </c>
    </row>
    <row r="140" spans="1:2" x14ac:dyDescent="0.45">
      <c r="A140" s="78" t="e">
        <f>IF(#REF!="","",#REF!)</f>
        <v>#REF!</v>
      </c>
      <c r="B140" s="78" t="e">
        <f>IF(#REF!="","",#REF!)</f>
        <v>#REF!</v>
      </c>
    </row>
    <row r="141" spans="1:2" x14ac:dyDescent="0.45">
      <c r="A141" s="78" t="e">
        <f>IF(#REF!="","",#REF!)</f>
        <v>#REF!</v>
      </c>
      <c r="B141" s="78" t="e">
        <f>IF(#REF!="","",#REF!)</f>
        <v>#REF!</v>
      </c>
    </row>
    <row r="142" spans="1:2" x14ac:dyDescent="0.45">
      <c r="A142" s="78" t="e">
        <f>IF(#REF!="","",#REF!)</f>
        <v>#REF!</v>
      </c>
      <c r="B142" s="78" t="e">
        <f>IF(#REF!="","",#REF!)</f>
        <v>#REF!</v>
      </c>
    </row>
    <row r="143" spans="1:2" x14ac:dyDescent="0.45">
      <c r="A143" s="78" t="e">
        <f>IF(#REF!="","",#REF!)</f>
        <v>#REF!</v>
      </c>
      <c r="B143" s="78" t="e">
        <f>IF(#REF!="","",#REF!)</f>
        <v>#REF!</v>
      </c>
    </row>
    <row r="144" spans="1:2" x14ac:dyDescent="0.45">
      <c r="A144" s="78" t="e">
        <f>IF(#REF!="","",#REF!)</f>
        <v>#REF!</v>
      </c>
      <c r="B144" s="78" t="e">
        <f>IF(#REF!="","",#REF!)</f>
        <v>#REF!</v>
      </c>
    </row>
    <row r="145" spans="1:2" x14ac:dyDescent="0.45">
      <c r="A145" s="78" t="e">
        <f>IF(#REF!="","",#REF!)</f>
        <v>#REF!</v>
      </c>
      <c r="B145" s="78" t="e">
        <f>IF(#REF!="","",#REF!)</f>
        <v>#REF!</v>
      </c>
    </row>
    <row r="146" spans="1:2" x14ac:dyDescent="0.45">
      <c r="A146" s="78" t="e">
        <f>IF(#REF!="","",#REF!)</f>
        <v>#REF!</v>
      </c>
      <c r="B146" s="78" t="e">
        <f>IF(#REF!="","",#REF!)</f>
        <v>#REF!</v>
      </c>
    </row>
    <row r="147" spans="1:2" x14ac:dyDescent="0.45">
      <c r="A147" s="78" t="e">
        <f>IF(#REF!="","",#REF!)</f>
        <v>#REF!</v>
      </c>
      <c r="B147" s="78" t="e">
        <f>IF(#REF!="","",#REF!)</f>
        <v>#REF!</v>
      </c>
    </row>
    <row r="148" spans="1:2" x14ac:dyDescent="0.45">
      <c r="A148" s="78" t="e">
        <f>IF(#REF!="","",#REF!)</f>
        <v>#REF!</v>
      </c>
      <c r="B148" s="78" t="e">
        <f>IF(#REF!="","",#REF!)</f>
        <v>#REF!</v>
      </c>
    </row>
    <row r="149" spans="1:2" x14ac:dyDescent="0.45">
      <c r="A149" s="78" t="e">
        <f>IF(#REF!="","",#REF!)</f>
        <v>#REF!</v>
      </c>
      <c r="B149" s="78" t="e">
        <f>IF(#REF!="","",#REF!)</f>
        <v>#REF!</v>
      </c>
    </row>
    <row r="150" spans="1:2" x14ac:dyDescent="0.45">
      <c r="A150" s="78" t="e">
        <f>IF(#REF!="","",#REF!)</f>
        <v>#REF!</v>
      </c>
      <c r="B150" s="78" t="e">
        <f>IF(#REF!="","",#REF!)</f>
        <v>#REF!</v>
      </c>
    </row>
    <row r="151" spans="1:2" x14ac:dyDescent="0.45">
      <c r="A151" s="78" t="e">
        <f>IF(#REF!="","",#REF!)</f>
        <v>#REF!</v>
      </c>
      <c r="B151" s="78" t="e">
        <f>IF(#REF!="","",#REF!)</f>
        <v>#REF!</v>
      </c>
    </row>
    <row r="152" spans="1:2" x14ac:dyDescent="0.45">
      <c r="A152" s="78" t="e">
        <f>IF(#REF!="","",#REF!)</f>
        <v>#REF!</v>
      </c>
      <c r="B152" s="78" t="e">
        <f>IF(#REF!="","",#REF!)</f>
        <v>#REF!</v>
      </c>
    </row>
    <row r="153" spans="1:2" x14ac:dyDescent="0.45">
      <c r="A153" s="78" t="e">
        <f>IF(#REF!="","",#REF!)</f>
        <v>#REF!</v>
      </c>
      <c r="B153" s="84" t="e">
        <f>IF(#REF!="","",#REF!)</f>
        <v>#REF!</v>
      </c>
    </row>
    <row r="154" spans="1:2" x14ac:dyDescent="0.45">
      <c r="A154" s="78" t="e">
        <f>IF(#REF!="","",#REF!)</f>
        <v>#REF!</v>
      </c>
      <c r="B154" s="78" t="e">
        <f>IF(#REF!="","",#REF!)</f>
        <v>#REF!</v>
      </c>
    </row>
    <row r="155" spans="1:2" x14ac:dyDescent="0.45">
      <c r="A155" s="78" t="e">
        <f>IF(#REF!="","",#REF!)</f>
        <v>#REF!</v>
      </c>
      <c r="B155" s="78" t="e">
        <f>IF(#REF!="","",#REF!)</f>
        <v>#REF!</v>
      </c>
    </row>
    <row r="156" spans="1:2" x14ac:dyDescent="0.45">
      <c r="A156" s="78" t="e">
        <f>IF(#REF!="","",#REF!)</f>
        <v>#REF!</v>
      </c>
      <c r="B156" s="78" t="e">
        <f>IF(#REF!="","",#REF!)</f>
        <v>#REF!</v>
      </c>
    </row>
    <row r="157" spans="1:2" x14ac:dyDescent="0.45">
      <c r="A157" s="78" t="e">
        <f>IF(#REF!="","",#REF!)</f>
        <v>#REF!</v>
      </c>
      <c r="B157" s="78" t="e">
        <f>IF(#REF!="","",#REF!)</f>
        <v>#REF!</v>
      </c>
    </row>
    <row r="158" spans="1:2" x14ac:dyDescent="0.45">
      <c r="A158" s="78" t="e">
        <f>IF(#REF!="","",#REF!)</f>
        <v>#REF!</v>
      </c>
      <c r="B158" s="78" t="e">
        <f>IF(#REF!="","",#REF!)</f>
        <v>#REF!</v>
      </c>
    </row>
  </sheetData>
  <mergeCells count="6">
    <mergeCell ref="K2:M2"/>
    <mergeCell ref="A46:E46"/>
    <mergeCell ref="A47:E47"/>
    <mergeCell ref="A1:A2"/>
    <mergeCell ref="C2:D2"/>
    <mergeCell ref="E2:J2"/>
  </mergeCells>
  <pageMargins left="0.70833333333333304" right="0" top="0" bottom="0" header="0.51180555555555496" footer="0.51180555555555496"/>
  <pageSetup paperSize="9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3D69B"/>
  </sheetPr>
  <dimension ref="A1:ALX158"/>
  <sheetViews>
    <sheetView zoomScaleNormal="100" workbookViewId="0">
      <selection activeCell="L20" sqref="L20"/>
    </sheetView>
  </sheetViews>
  <sheetFormatPr baseColWidth="10" defaultColWidth="11" defaultRowHeight="14.25" x14ac:dyDescent="0.45"/>
  <cols>
    <col min="1" max="1" width="17.46484375" style="3" customWidth="1"/>
    <col min="2" max="2" width="6" style="3" customWidth="1"/>
    <col min="3" max="3" width="8.796875" style="32" customWidth="1"/>
    <col min="4" max="5" width="9.73046875" style="3" customWidth="1"/>
    <col min="6" max="6" width="8" style="45" customWidth="1"/>
    <col min="7" max="7" width="5.53125" style="46" customWidth="1"/>
    <col min="8" max="8" width="5.19921875" style="46" customWidth="1"/>
    <col min="9" max="9" width="5.46484375" style="46" customWidth="1"/>
    <col min="10" max="10" width="8.53125" style="32" customWidth="1"/>
    <col min="11" max="11" width="5.796875" style="32" customWidth="1"/>
    <col min="12" max="12" width="9.46484375" style="32" customWidth="1"/>
    <col min="13" max="13" width="9" style="32" customWidth="1"/>
    <col min="14" max="14" width="10" style="47" customWidth="1"/>
    <col min="15" max="1012" width="11" style="3"/>
  </cols>
  <sheetData>
    <row r="1" spans="1:14" ht="15" customHeight="1" thickBot="1" x14ac:dyDescent="0.5">
      <c r="A1" s="201" t="s">
        <v>176</v>
      </c>
      <c r="B1" s="48" t="s">
        <v>139</v>
      </c>
      <c r="C1" s="36"/>
      <c r="D1"/>
      <c r="E1"/>
      <c r="F1" s="49"/>
      <c r="G1" s="50"/>
      <c r="H1" s="50"/>
      <c r="I1" s="50"/>
      <c r="J1" s="36"/>
      <c r="K1" s="36"/>
      <c r="L1" s="36"/>
      <c r="M1" s="36"/>
      <c r="N1" s="51"/>
    </row>
    <row r="2" spans="1:14" ht="15.75" customHeight="1" thickBot="1" x14ac:dyDescent="0.5">
      <c r="A2" s="201"/>
      <c r="B2" s="52" t="s">
        <v>140</v>
      </c>
      <c r="C2" s="202" t="s">
        <v>141</v>
      </c>
      <c r="D2" s="202"/>
      <c r="E2" s="203" t="s">
        <v>142</v>
      </c>
      <c r="F2" s="203"/>
      <c r="G2" s="203"/>
      <c r="H2" s="203"/>
      <c r="I2" s="203"/>
      <c r="J2" s="203"/>
      <c r="K2" s="200" t="s">
        <v>143</v>
      </c>
      <c r="L2" s="200"/>
      <c r="M2" s="200"/>
      <c r="N2" s="53"/>
    </row>
    <row r="3" spans="1:14" s="59" customFormat="1" x14ac:dyDescent="0.45">
      <c r="A3" s="4" t="s">
        <v>144</v>
      </c>
      <c r="B3" s="54">
        <f>COUNTIF(B6:B97,"SP")</f>
        <v>6</v>
      </c>
      <c r="C3" s="55">
        <v>500</v>
      </c>
      <c r="D3" s="56"/>
      <c r="E3" s="57" t="s">
        <v>145</v>
      </c>
      <c r="F3" s="49" t="s">
        <v>146</v>
      </c>
      <c r="G3" s="50" t="s">
        <v>147</v>
      </c>
      <c r="H3" s="50" t="s">
        <v>139</v>
      </c>
      <c r="I3" s="50" t="s">
        <v>139</v>
      </c>
      <c r="J3" s="56"/>
      <c r="K3" s="55" t="s">
        <v>148</v>
      </c>
      <c r="L3" s="56"/>
      <c r="M3" s="56" t="s">
        <v>264</v>
      </c>
      <c r="N3" s="58" t="s">
        <v>149</v>
      </c>
    </row>
    <row r="4" spans="1:14" s="59" customFormat="1" ht="14.65" thickBot="1" x14ac:dyDescent="0.5">
      <c r="A4" s="60" t="s">
        <v>150</v>
      </c>
      <c r="B4" s="61">
        <f>COUNTIF(B6:B98,"FZ")</f>
        <v>2</v>
      </c>
      <c r="C4" s="62" t="s">
        <v>151</v>
      </c>
      <c r="D4" s="63" t="s">
        <v>152</v>
      </c>
      <c r="E4" s="64"/>
      <c r="F4" s="65"/>
      <c r="G4" s="66" t="s">
        <v>153</v>
      </c>
      <c r="H4" s="66" t="s">
        <v>154</v>
      </c>
      <c r="I4" s="66" t="s">
        <v>155</v>
      </c>
      <c r="J4" s="108"/>
      <c r="K4" s="109" t="s">
        <v>156</v>
      </c>
      <c r="L4" s="63"/>
      <c r="M4" s="63" t="s">
        <v>157</v>
      </c>
      <c r="N4" s="67" t="s">
        <v>254</v>
      </c>
    </row>
    <row r="5" spans="1:14" x14ac:dyDescent="0.45">
      <c r="A5" s="68"/>
      <c r="B5" s="68"/>
      <c r="C5" s="69"/>
      <c r="D5" s="70"/>
      <c r="E5" s="71"/>
      <c r="F5" s="72"/>
      <c r="G5" s="73"/>
      <c r="H5" s="73"/>
      <c r="I5" s="73"/>
      <c r="J5" s="96"/>
      <c r="K5" s="75"/>
      <c r="L5" s="76"/>
      <c r="M5" s="77"/>
      <c r="N5" s="74"/>
    </row>
    <row r="6" spans="1:14" ht="15.75" x14ac:dyDescent="0.5">
      <c r="A6" s="129" t="s">
        <v>252</v>
      </c>
      <c r="B6" s="130" t="s">
        <v>237</v>
      </c>
      <c r="C6" s="79">
        <f t="shared" ref="C6:C42" si="0">IF(B6="","",$C$3)</f>
        <v>500</v>
      </c>
      <c r="D6" s="53"/>
      <c r="E6" s="80"/>
      <c r="F6" s="80"/>
      <c r="G6" s="81"/>
      <c r="H6" s="132"/>
      <c r="I6" s="132">
        <v>36</v>
      </c>
      <c r="J6" s="82" t="str">
        <f t="shared" ref="J6:J42" si="1">IF(G6="","",(G6*2)*(H6/4*0.22)*I6)</f>
        <v/>
      </c>
      <c r="K6" s="137">
        <v>0</v>
      </c>
      <c r="L6" s="53" t="str">
        <f>IF(H6="","",H6*I6*K6)</f>
        <v/>
      </c>
      <c r="M6" s="136"/>
      <c r="N6" s="83">
        <f t="shared" ref="N6:N42" si="2">IF(B6="","",(C6+D6+ IF(J6="",0,J6) + IF(L6="",0,L6)+M6))</f>
        <v>500</v>
      </c>
    </row>
    <row r="7" spans="1:14" ht="15.75" x14ac:dyDescent="0.5">
      <c r="A7" s="129" t="s">
        <v>211</v>
      </c>
      <c r="B7" s="130" t="s">
        <v>236</v>
      </c>
      <c r="C7" s="79">
        <f t="shared" si="0"/>
        <v>500</v>
      </c>
      <c r="D7" s="53"/>
      <c r="E7" s="80"/>
      <c r="F7" s="80"/>
      <c r="G7" s="81"/>
      <c r="H7" s="132"/>
      <c r="I7" s="132">
        <v>36</v>
      </c>
      <c r="J7" s="82" t="str">
        <f t="shared" si="1"/>
        <v/>
      </c>
      <c r="K7" s="137"/>
      <c r="L7" s="53" t="str">
        <f t="shared" ref="L7:L24" si="3">IF(H7="","",H7*I7*K7)</f>
        <v/>
      </c>
      <c r="M7" s="136">
        <v>357</v>
      </c>
      <c r="N7" s="83">
        <f t="shared" si="2"/>
        <v>857</v>
      </c>
    </row>
    <row r="8" spans="1:14" ht="15.75" x14ac:dyDescent="0.5">
      <c r="A8" s="129" t="s">
        <v>162</v>
      </c>
      <c r="B8" s="130" t="s">
        <v>236</v>
      </c>
      <c r="C8" s="79">
        <f t="shared" si="0"/>
        <v>500</v>
      </c>
      <c r="D8" s="53"/>
      <c r="E8" s="80" t="s">
        <v>173</v>
      </c>
      <c r="F8" s="80"/>
      <c r="G8" s="81"/>
      <c r="H8" s="132">
        <v>8</v>
      </c>
      <c r="I8" s="132">
        <v>36</v>
      </c>
      <c r="J8" s="82" t="str">
        <f t="shared" si="1"/>
        <v/>
      </c>
      <c r="K8" s="137">
        <v>10</v>
      </c>
      <c r="L8" s="53">
        <f t="shared" si="3"/>
        <v>2880</v>
      </c>
      <c r="M8" s="136"/>
      <c r="N8" s="83">
        <f t="shared" si="2"/>
        <v>3380</v>
      </c>
    </row>
    <row r="9" spans="1:14" x14ac:dyDescent="0.45">
      <c r="A9" s="3" t="s">
        <v>162</v>
      </c>
      <c r="B9" s="3" t="s">
        <v>236</v>
      </c>
      <c r="C9" s="79">
        <f t="shared" si="0"/>
        <v>500</v>
      </c>
      <c r="D9" s="141"/>
      <c r="E9" s="142" t="s">
        <v>255</v>
      </c>
      <c r="F9" s="143"/>
      <c r="G9" s="144"/>
      <c r="H9" s="145">
        <v>8</v>
      </c>
      <c r="I9" s="145">
        <v>36</v>
      </c>
      <c r="J9" s="146"/>
      <c r="K9" s="147">
        <v>8.5</v>
      </c>
      <c r="L9" s="53">
        <f t="shared" si="3"/>
        <v>2448</v>
      </c>
      <c r="M9" s="148"/>
      <c r="N9" s="83">
        <f t="shared" si="2"/>
        <v>2948</v>
      </c>
    </row>
    <row r="10" spans="1:14" ht="15.75" x14ac:dyDescent="0.5">
      <c r="A10" s="129" t="s">
        <v>165</v>
      </c>
      <c r="B10" s="130" t="s">
        <v>236</v>
      </c>
      <c r="C10" s="79">
        <f t="shared" ref="C10:C18" si="4">IF(B10="","",$C$3)</f>
        <v>500</v>
      </c>
      <c r="D10" s="53"/>
      <c r="E10" s="80"/>
      <c r="F10" s="80"/>
      <c r="G10" s="81"/>
      <c r="H10" s="132"/>
      <c r="I10" s="132">
        <v>36</v>
      </c>
      <c r="J10" s="82" t="str">
        <f t="shared" ref="J10:J18" si="5">IF(G10="","",(G10*2)*(H10/4*0.22)*I10)</f>
        <v/>
      </c>
      <c r="K10" s="137">
        <v>0</v>
      </c>
      <c r="L10" s="53" t="str">
        <f t="shared" si="3"/>
        <v/>
      </c>
      <c r="M10" s="136"/>
      <c r="N10" s="83">
        <f t="shared" ref="N10:N18" si="6">IF(B10="","",(C10+D10+ IF(J10="",0,J10) + IF(L10="",0,L10)+M10))</f>
        <v>500</v>
      </c>
    </row>
    <row r="11" spans="1:14" ht="15.75" x14ac:dyDescent="0.5">
      <c r="A11" s="129" t="s">
        <v>253</v>
      </c>
      <c r="B11" s="130" t="s">
        <v>237</v>
      </c>
      <c r="C11" s="79">
        <f t="shared" si="4"/>
        <v>500</v>
      </c>
      <c r="D11" s="53"/>
      <c r="E11" s="80"/>
      <c r="F11" s="80"/>
      <c r="G11" s="81"/>
      <c r="H11" s="132"/>
      <c r="I11" s="132">
        <v>36</v>
      </c>
      <c r="J11" s="82" t="str">
        <f t="shared" si="5"/>
        <v/>
      </c>
      <c r="K11" s="137">
        <v>0</v>
      </c>
      <c r="L11" s="53" t="str">
        <f t="shared" si="3"/>
        <v/>
      </c>
      <c r="M11" s="136"/>
      <c r="N11" s="83">
        <f t="shared" si="6"/>
        <v>500</v>
      </c>
    </row>
    <row r="12" spans="1:14" ht="15.75" x14ac:dyDescent="0.5">
      <c r="A12" s="129" t="s">
        <v>170</v>
      </c>
      <c r="B12" s="130" t="s">
        <v>236</v>
      </c>
      <c r="C12" s="79">
        <f t="shared" si="4"/>
        <v>500</v>
      </c>
      <c r="D12" s="53"/>
      <c r="E12" s="80"/>
      <c r="F12" s="80"/>
      <c r="G12" s="81"/>
      <c r="H12" s="132">
        <v>12</v>
      </c>
      <c r="I12" s="132">
        <v>36</v>
      </c>
      <c r="J12" s="82" t="str">
        <f t="shared" si="5"/>
        <v/>
      </c>
      <c r="K12" s="137">
        <v>8</v>
      </c>
      <c r="L12" s="53">
        <f t="shared" si="3"/>
        <v>3456</v>
      </c>
      <c r="M12" s="136"/>
      <c r="N12" s="83">
        <f t="shared" si="6"/>
        <v>3956</v>
      </c>
    </row>
    <row r="13" spans="1:14" ht="15.75" x14ac:dyDescent="0.5">
      <c r="A13" s="129" t="s">
        <v>210</v>
      </c>
      <c r="B13" s="130" t="s">
        <v>236</v>
      </c>
      <c r="C13" s="79">
        <f t="shared" si="4"/>
        <v>500</v>
      </c>
      <c r="D13" s="53"/>
      <c r="E13" s="80"/>
      <c r="F13" s="80"/>
      <c r="G13" s="81"/>
      <c r="H13" s="132"/>
      <c r="I13" s="132">
        <v>36</v>
      </c>
      <c r="J13" s="82" t="str">
        <f t="shared" si="5"/>
        <v/>
      </c>
      <c r="K13" s="137"/>
      <c r="L13" s="53" t="str">
        <f t="shared" si="3"/>
        <v/>
      </c>
      <c r="M13" s="136">
        <v>4000</v>
      </c>
      <c r="N13" s="83">
        <f t="shared" si="6"/>
        <v>4500</v>
      </c>
    </row>
    <row r="14" spans="1:14" ht="15.75" x14ac:dyDescent="0.5">
      <c r="A14" s="129"/>
      <c r="B14" s="130" t="s">
        <v>247</v>
      </c>
      <c r="C14" s="79">
        <f t="shared" si="4"/>
        <v>500</v>
      </c>
      <c r="D14" s="53"/>
      <c r="E14" s="80"/>
      <c r="F14" s="80"/>
      <c r="G14" s="81"/>
      <c r="H14" s="132"/>
      <c r="I14" s="132">
        <v>36</v>
      </c>
      <c r="J14" s="82" t="str">
        <f t="shared" si="5"/>
        <v/>
      </c>
      <c r="K14" s="137"/>
      <c r="L14" s="53" t="str">
        <f t="shared" si="3"/>
        <v/>
      </c>
      <c r="M14" s="136"/>
      <c r="N14" s="83">
        <f t="shared" si="6"/>
        <v>500</v>
      </c>
    </row>
    <row r="15" spans="1:14" ht="15.75" x14ac:dyDescent="0.5">
      <c r="A15" s="129"/>
      <c r="B15" s="130" t="s">
        <v>247</v>
      </c>
      <c r="C15" s="79">
        <f t="shared" si="4"/>
        <v>500</v>
      </c>
      <c r="D15" s="53"/>
      <c r="E15" s="80"/>
      <c r="F15" s="80"/>
      <c r="G15" s="81"/>
      <c r="H15" s="132"/>
      <c r="I15" s="132">
        <v>36</v>
      </c>
      <c r="J15" s="82" t="str">
        <f t="shared" si="5"/>
        <v/>
      </c>
      <c r="K15" s="137"/>
      <c r="L15" s="53" t="str">
        <f t="shared" si="3"/>
        <v/>
      </c>
      <c r="M15" s="136"/>
      <c r="N15" s="83">
        <f t="shared" si="6"/>
        <v>500</v>
      </c>
    </row>
    <row r="16" spans="1:14" ht="15.75" x14ac:dyDescent="0.5">
      <c r="A16" s="129"/>
      <c r="B16" s="130" t="s">
        <v>247</v>
      </c>
      <c r="C16" s="79">
        <f t="shared" si="4"/>
        <v>500</v>
      </c>
      <c r="D16" s="53"/>
      <c r="E16" s="80"/>
      <c r="F16" s="80"/>
      <c r="G16" s="81"/>
      <c r="H16" s="132"/>
      <c r="I16" s="132">
        <v>36</v>
      </c>
      <c r="J16" s="82" t="str">
        <f t="shared" si="5"/>
        <v/>
      </c>
      <c r="K16" s="137"/>
      <c r="L16" s="53" t="str">
        <f t="shared" si="3"/>
        <v/>
      </c>
      <c r="M16" s="136"/>
      <c r="N16" s="83">
        <f t="shared" si="6"/>
        <v>500</v>
      </c>
    </row>
    <row r="17" spans="1:14" ht="15.75" x14ac:dyDescent="0.5">
      <c r="A17" s="129"/>
      <c r="B17" s="130" t="s">
        <v>247</v>
      </c>
      <c r="C17" s="79">
        <f t="shared" si="4"/>
        <v>500</v>
      </c>
      <c r="D17" s="53"/>
      <c r="E17" s="80"/>
      <c r="F17" s="80"/>
      <c r="G17" s="81"/>
      <c r="H17" s="132"/>
      <c r="I17" s="132">
        <v>36</v>
      </c>
      <c r="J17" s="82" t="str">
        <f t="shared" si="5"/>
        <v/>
      </c>
      <c r="K17" s="137"/>
      <c r="L17" s="53" t="str">
        <f t="shared" si="3"/>
        <v/>
      </c>
      <c r="M17" s="136"/>
      <c r="N17" s="83">
        <f t="shared" si="6"/>
        <v>500</v>
      </c>
    </row>
    <row r="18" spans="1:14" ht="15.75" x14ac:dyDescent="0.5">
      <c r="A18" s="129"/>
      <c r="B18" s="130" t="s">
        <v>247</v>
      </c>
      <c r="C18" s="79">
        <f t="shared" si="4"/>
        <v>500</v>
      </c>
      <c r="D18" s="53"/>
      <c r="E18" s="80"/>
      <c r="F18" s="80"/>
      <c r="G18" s="81"/>
      <c r="H18" s="132"/>
      <c r="I18" s="132">
        <v>36</v>
      </c>
      <c r="J18" s="82" t="str">
        <f t="shared" si="5"/>
        <v/>
      </c>
      <c r="K18" s="137"/>
      <c r="L18" s="53" t="str">
        <f t="shared" si="3"/>
        <v/>
      </c>
      <c r="M18" s="136"/>
      <c r="N18" s="83">
        <f t="shared" si="6"/>
        <v>500</v>
      </c>
    </row>
    <row r="19" spans="1:14" ht="15.75" x14ac:dyDescent="0.5">
      <c r="A19" s="129"/>
      <c r="B19" s="130"/>
      <c r="C19" s="79" t="str">
        <f t="shared" si="0"/>
        <v/>
      </c>
      <c r="D19" s="53"/>
      <c r="E19" s="80"/>
      <c r="F19" s="80"/>
      <c r="G19" s="81"/>
      <c r="H19" s="132"/>
      <c r="I19" s="132">
        <v>36</v>
      </c>
      <c r="J19" s="82" t="str">
        <f t="shared" si="1"/>
        <v/>
      </c>
      <c r="K19" s="137"/>
      <c r="L19" s="53" t="str">
        <f t="shared" si="3"/>
        <v/>
      </c>
      <c r="M19" s="136"/>
      <c r="N19" s="83" t="str">
        <f t="shared" si="2"/>
        <v/>
      </c>
    </row>
    <row r="20" spans="1:14" ht="15.75" x14ac:dyDescent="0.5">
      <c r="A20" s="129"/>
      <c r="B20" s="130"/>
      <c r="C20" s="79" t="str">
        <f t="shared" si="0"/>
        <v/>
      </c>
      <c r="D20" s="53"/>
      <c r="E20" s="80"/>
      <c r="F20" s="80"/>
      <c r="G20" s="81"/>
      <c r="H20" s="132"/>
      <c r="I20" s="132">
        <v>36</v>
      </c>
      <c r="J20" s="82" t="str">
        <f t="shared" si="1"/>
        <v/>
      </c>
      <c r="K20" s="137"/>
      <c r="L20" s="53" t="str">
        <f t="shared" si="3"/>
        <v/>
      </c>
      <c r="M20" s="136"/>
      <c r="N20" s="83" t="str">
        <f t="shared" si="2"/>
        <v/>
      </c>
    </row>
    <row r="21" spans="1:14" ht="15.75" x14ac:dyDescent="0.5">
      <c r="A21" s="129"/>
      <c r="B21" s="130"/>
      <c r="C21" s="79" t="str">
        <f t="shared" si="0"/>
        <v/>
      </c>
      <c r="D21" s="53"/>
      <c r="E21" s="80"/>
      <c r="F21" s="80"/>
      <c r="G21" s="81"/>
      <c r="H21" s="132"/>
      <c r="I21" s="132">
        <v>36</v>
      </c>
      <c r="J21" s="82" t="str">
        <f t="shared" si="1"/>
        <v/>
      </c>
      <c r="K21" s="137"/>
      <c r="L21" s="53" t="str">
        <f t="shared" si="3"/>
        <v/>
      </c>
      <c r="M21" s="136"/>
      <c r="N21" s="83" t="str">
        <f t="shared" si="2"/>
        <v/>
      </c>
    </row>
    <row r="22" spans="1:14" ht="15.75" x14ac:dyDescent="0.5">
      <c r="A22" s="129"/>
      <c r="B22" s="130"/>
      <c r="C22" s="79" t="str">
        <f t="shared" si="0"/>
        <v/>
      </c>
      <c r="D22" s="53"/>
      <c r="E22" s="80"/>
      <c r="F22" s="80"/>
      <c r="G22" s="81"/>
      <c r="H22" s="132"/>
      <c r="I22" s="132">
        <v>36</v>
      </c>
      <c r="J22" s="82" t="str">
        <f t="shared" si="1"/>
        <v/>
      </c>
      <c r="K22" s="137"/>
      <c r="L22" s="53" t="str">
        <f t="shared" si="3"/>
        <v/>
      </c>
      <c r="M22" s="136"/>
      <c r="N22" s="83" t="str">
        <f t="shared" si="2"/>
        <v/>
      </c>
    </row>
    <row r="23" spans="1:14" ht="15.75" x14ac:dyDescent="0.5">
      <c r="A23" s="129"/>
      <c r="B23" s="130"/>
      <c r="C23" s="79" t="str">
        <f t="shared" si="0"/>
        <v/>
      </c>
      <c r="D23" s="53"/>
      <c r="E23" s="80"/>
      <c r="F23" s="80"/>
      <c r="G23" s="81"/>
      <c r="H23" s="132"/>
      <c r="I23" s="132">
        <v>36</v>
      </c>
      <c r="J23" s="82" t="str">
        <f t="shared" si="1"/>
        <v/>
      </c>
      <c r="K23" s="137"/>
      <c r="L23" s="53" t="str">
        <f t="shared" si="3"/>
        <v/>
      </c>
      <c r="M23" s="136"/>
      <c r="N23" s="83" t="str">
        <f t="shared" si="2"/>
        <v/>
      </c>
    </row>
    <row r="24" spans="1:14" ht="15.75" x14ac:dyDescent="0.5">
      <c r="A24" s="129"/>
      <c r="B24" s="130"/>
      <c r="C24" s="79" t="str">
        <f t="shared" si="0"/>
        <v/>
      </c>
      <c r="D24" s="53"/>
      <c r="E24" s="80"/>
      <c r="F24" s="80"/>
      <c r="G24" s="81"/>
      <c r="H24" s="132"/>
      <c r="I24" s="132">
        <v>36</v>
      </c>
      <c r="J24" s="82" t="str">
        <f t="shared" si="1"/>
        <v/>
      </c>
      <c r="K24" s="137"/>
      <c r="L24" s="53" t="str">
        <f t="shared" si="3"/>
        <v/>
      </c>
      <c r="M24" s="136"/>
      <c r="N24" s="83" t="str">
        <f t="shared" si="2"/>
        <v/>
      </c>
    </row>
    <row r="25" spans="1:14" ht="15.75" x14ac:dyDescent="0.5">
      <c r="A25" s="129"/>
      <c r="B25" s="130"/>
      <c r="C25" s="79" t="str">
        <f t="shared" si="0"/>
        <v/>
      </c>
      <c r="D25" s="53"/>
      <c r="E25" s="80"/>
      <c r="F25" s="80"/>
      <c r="G25" s="81"/>
      <c r="H25" s="132"/>
      <c r="I25" s="132">
        <v>36</v>
      </c>
      <c r="J25" s="82" t="str">
        <f t="shared" si="1"/>
        <v/>
      </c>
      <c r="K25" s="137"/>
      <c r="L25" s="53" t="str">
        <f t="shared" ref="L25:L42" si="7">IF(H25="","",H25*I25*K25)</f>
        <v/>
      </c>
      <c r="M25" s="136"/>
      <c r="N25" s="83" t="str">
        <f t="shared" si="2"/>
        <v/>
      </c>
    </row>
    <row r="26" spans="1:14" ht="15.75" x14ac:dyDescent="0.5">
      <c r="A26" s="129"/>
      <c r="B26" s="130"/>
      <c r="C26" s="79" t="str">
        <f t="shared" si="0"/>
        <v/>
      </c>
      <c r="D26" s="53"/>
      <c r="E26" s="80"/>
      <c r="F26" s="80"/>
      <c r="G26" s="81"/>
      <c r="H26" s="132"/>
      <c r="I26" s="132">
        <v>36</v>
      </c>
      <c r="J26" s="82" t="str">
        <f t="shared" si="1"/>
        <v/>
      </c>
      <c r="K26" s="137"/>
      <c r="L26" s="53" t="str">
        <f t="shared" si="7"/>
        <v/>
      </c>
      <c r="M26" s="136"/>
      <c r="N26" s="83" t="str">
        <f t="shared" si="2"/>
        <v/>
      </c>
    </row>
    <row r="27" spans="1:14" ht="15.75" x14ac:dyDescent="0.5">
      <c r="A27" s="129"/>
      <c r="B27" s="130"/>
      <c r="C27" s="79" t="str">
        <f t="shared" si="0"/>
        <v/>
      </c>
      <c r="D27" s="53"/>
      <c r="E27" s="80"/>
      <c r="F27" s="80"/>
      <c r="G27" s="81"/>
      <c r="H27" s="132"/>
      <c r="I27" s="132">
        <v>36</v>
      </c>
      <c r="J27" s="82" t="str">
        <f t="shared" si="1"/>
        <v/>
      </c>
      <c r="K27" s="137"/>
      <c r="L27" s="53" t="str">
        <f t="shared" si="7"/>
        <v/>
      </c>
      <c r="M27" s="136"/>
      <c r="N27" s="83" t="str">
        <f t="shared" si="2"/>
        <v/>
      </c>
    </row>
    <row r="28" spans="1:14" ht="15.75" x14ac:dyDescent="0.5">
      <c r="A28" s="129"/>
      <c r="B28" s="130"/>
      <c r="C28" s="79" t="str">
        <f t="shared" si="0"/>
        <v/>
      </c>
      <c r="D28" s="53"/>
      <c r="E28" s="80"/>
      <c r="F28" s="80"/>
      <c r="G28" s="81"/>
      <c r="H28" s="132"/>
      <c r="I28" s="132">
        <v>36</v>
      </c>
      <c r="J28" s="82" t="str">
        <f t="shared" si="1"/>
        <v/>
      </c>
      <c r="K28" s="137"/>
      <c r="L28" s="53" t="str">
        <f t="shared" si="7"/>
        <v/>
      </c>
      <c r="M28" s="136"/>
      <c r="N28" s="83" t="str">
        <f t="shared" si="2"/>
        <v/>
      </c>
    </row>
    <row r="29" spans="1:14" ht="15.75" x14ac:dyDescent="0.5">
      <c r="A29" s="129"/>
      <c r="B29" s="130"/>
      <c r="C29" s="79" t="str">
        <f t="shared" si="0"/>
        <v/>
      </c>
      <c r="D29" s="53"/>
      <c r="E29" s="80"/>
      <c r="F29" s="80"/>
      <c r="G29" s="81"/>
      <c r="H29" s="132"/>
      <c r="I29" s="132">
        <v>36</v>
      </c>
      <c r="J29" s="82" t="str">
        <f t="shared" si="1"/>
        <v/>
      </c>
      <c r="K29" s="137"/>
      <c r="L29" s="53" t="str">
        <f t="shared" si="7"/>
        <v/>
      </c>
      <c r="M29" s="136"/>
      <c r="N29" s="83" t="str">
        <f t="shared" si="2"/>
        <v/>
      </c>
    </row>
    <row r="30" spans="1:14" ht="15.75" x14ac:dyDescent="0.5">
      <c r="A30" s="129"/>
      <c r="B30" s="130"/>
      <c r="C30" s="79" t="str">
        <f t="shared" si="0"/>
        <v/>
      </c>
      <c r="D30" s="53"/>
      <c r="E30" s="80"/>
      <c r="F30" s="80"/>
      <c r="G30" s="81"/>
      <c r="H30" s="132"/>
      <c r="I30" s="132">
        <v>36</v>
      </c>
      <c r="J30" s="82" t="str">
        <f t="shared" si="1"/>
        <v/>
      </c>
      <c r="K30" s="137"/>
      <c r="L30" s="53" t="str">
        <f t="shared" si="7"/>
        <v/>
      </c>
      <c r="M30" s="136"/>
      <c r="N30" s="83" t="str">
        <f t="shared" si="2"/>
        <v/>
      </c>
    </row>
    <row r="31" spans="1:14" ht="15.75" x14ac:dyDescent="0.5">
      <c r="A31" s="129"/>
      <c r="B31" s="130"/>
      <c r="C31" s="79" t="str">
        <f t="shared" si="0"/>
        <v/>
      </c>
      <c r="D31" s="53"/>
      <c r="E31" s="80"/>
      <c r="F31" s="80"/>
      <c r="G31" s="81"/>
      <c r="H31" s="132"/>
      <c r="I31" s="132">
        <v>36</v>
      </c>
      <c r="J31" s="82" t="str">
        <f t="shared" si="1"/>
        <v/>
      </c>
      <c r="K31" s="137"/>
      <c r="L31" s="53" t="str">
        <f t="shared" si="7"/>
        <v/>
      </c>
      <c r="M31" s="136"/>
      <c r="N31" s="83" t="str">
        <f t="shared" si="2"/>
        <v/>
      </c>
    </row>
    <row r="32" spans="1:14" ht="15.75" x14ac:dyDescent="0.5">
      <c r="A32" s="129"/>
      <c r="B32" s="130"/>
      <c r="C32" s="79" t="str">
        <f t="shared" si="0"/>
        <v/>
      </c>
      <c r="D32" s="53"/>
      <c r="E32" s="80"/>
      <c r="F32" s="80"/>
      <c r="G32" s="81"/>
      <c r="H32" s="132"/>
      <c r="I32" s="132">
        <v>36</v>
      </c>
      <c r="J32" s="82" t="str">
        <f t="shared" si="1"/>
        <v/>
      </c>
      <c r="K32" s="137"/>
      <c r="L32" s="53" t="str">
        <f t="shared" si="7"/>
        <v/>
      </c>
      <c r="M32" s="136"/>
      <c r="N32" s="83" t="str">
        <f t="shared" si="2"/>
        <v/>
      </c>
    </row>
    <row r="33" spans="1:14" ht="15.75" x14ac:dyDescent="0.5">
      <c r="A33" s="129"/>
      <c r="B33" s="130"/>
      <c r="C33" s="79" t="str">
        <f t="shared" si="0"/>
        <v/>
      </c>
      <c r="D33" s="53"/>
      <c r="E33" s="80"/>
      <c r="F33" s="80"/>
      <c r="G33" s="81"/>
      <c r="H33" s="132"/>
      <c r="I33" s="132">
        <v>36</v>
      </c>
      <c r="J33" s="82" t="str">
        <f t="shared" si="1"/>
        <v/>
      </c>
      <c r="K33" s="137"/>
      <c r="L33" s="53" t="str">
        <f t="shared" si="7"/>
        <v/>
      </c>
      <c r="M33" s="136"/>
      <c r="N33" s="83" t="str">
        <f t="shared" si="2"/>
        <v/>
      </c>
    </row>
    <row r="34" spans="1:14" ht="15.75" x14ac:dyDescent="0.45">
      <c r="A34" s="129"/>
      <c r="B34" s="129"/>
      <c r="C34" s="79" t="str">
        <f t="shared" si="0"/>
        <v/>
      </c>
      <c r="D34" s="53"/>
      <c r="E34" s="80"/>
      <c r="F34" s="80"/>
      <c r="G34" s="81"/>
      <c r="H34" s="132"/>
      <c r="I34" s="132">
        <v>36</v>
      </c>
      <c r="J34" s="82" t="str">
        <f t="shared" si="1"/>
        <v/>
      </c>
      <c r="K34" s="137"/>
      <c r="L34" s="53" t="str">
        <f t="shared" si="7"/>
        <v/>
      </c>
      <c r="M34" s="136"/>
      <c r="N34" s="83" t="str">
        <f t="shared" si="2"/>
        <v/>
      </c>
    </row>
    <row r="35" spans="1:14" ht="15.75" x14ac:dyDescent="0.5">
      <c r="A35" s="129"/>
      <c r="B35" s="130"/>
      <c r="C35" s="79" t="str">
        <f t="shared" si="0"/>
        <v/>
      </c>
      <c r="D35" s="53"/>
      <c r="E35" s="80"/>
      <c r="F35" s="80"/>
      <c r="G35" s="81"/>
      <c r="H35" s="132"/>
      <c r="I35" s="132">
        <v>36</v>
      </c>
      <c r="J35" s="82" t="str">
        <f t="shared" si="1"/>
        <v/>
      </c>
      <c r="K35" s="137"/>
      <c r="L35" s="53" t="str">
        <f t="shared" si="7"/>
        <v/>
      </c>
      <c r="M35" s="136"/>
      <c r="N35" s="83" t="str">
        <f t="shared" si="2"/>
        <v/>
      </c>
    </row>
    <row r="36" spans="1:14" ht="15.75" x14ac:dyDescent="0.5">
      <c r="A36" s="129"/>
      <c r="B36" s="130"/>
      <c r="C36" s="79" t="str">
        <f t="shared" si="0"/>
        <v/>
      </c>
      <c r="D36" s="53"/>
      <c r="E36" s="80"/>
      <c r="F36" s="80"/>
      <c r="G36" s="81"/>
      <c r="H36" s="132"/>
      <c r="I36" s="132">
        <v>36</v>
      </c>
      <c r="J36" s="82" t="str">
        <f t="shared" si="1"/>
        <v/>
      </c>
      <c r="K36" s="137"/>
      <c r="L36" s="53" t="str">
        <f t="shared" si="7"/>
        <v/>
      </c>
      <c r="M36" s="136"/>
      <c r="N36" s="83" t="str">
        <f t="shared" si="2"/>
        <v/>
      </c>
    </row>
    <row r="37" spans="1:14" ht="15.75" x14ac:dyDescent="0.5">
      <c r="A37" s="129"/>
      <c r="B37" s="130"/>
      <c r="C37" s="79" t="str">
        <f t="shared" si="0"/>
        <v/>
      </c>
      <c r="D37" s="53"/>
      <c r="E37" s="80"/>
      <c r="F37" s="80"/>
      <c r="G37" s="81"/>
      <c r="H37" s="132"/>
      <c r="I37" s="132">
        <v>36</v>
      </c>
      <c r="J37" s="82" t="str">
        <f t="shared" si="1"/>
        <v/>
      </c>
      <c r="K37" s="137"/>
      <c r="L37" s="53" t="str">
        <f t="shared" si="7"/>
        <v/>
      </c>
      <c r="M37" s="136"/>
      <c r="N37" s="83" t="str">
        <f t="shared" si="2"/>
        <v/>
      </c>
    </row>
    <row r="38" spans="1:14" ht="15.75" x14ac:dyDescent="0.5">
      <c r="A38" s="129"/>
      <c r="B38" s="130"/>
      <c r="C38" s="79" t="str">
        <f t="shared" si="0"/>
        <v/>
      </c>
      <c r="D38" s="53"/>
      <c r="E38" s="80"/>
      <c r="F38" s="80"/>
      <c r="G38" s="81"/>
      <c r="H38" s="132"/>
      <c r="I38" s="132">
        <v>36</v>
      </c>
      <c r="J38" s="82" t="str">
        <f t="shared" si="1"/>
        <v/>
      </c>
      <c r="K38" s="137"/>
      <c r="L38" s="53" t="str">
        <f t="shared" si="7"/>
        <v/>
      </c>
      <c r="M38" s="136"/>
      <c r="N38" s="83" t="str">
        <f t="shared" si="2"/>
        <v/>
      </c>
    </row>
    <row r="39" spans="1:14" ht="15.75" x14ac:dyDescent="0.5">
      <c r="A39" s="129"/>
      <c r="B39" s="130"/>
      <c r="C39" s="79" t="str">
        <f t="shared" si="0"/>
        <v/>
      </c>
      <c r="D39" s="53"/>
      <c r="E39" s="80"/>
      <c r="F39" s="80"/>
      <c r="G39" s="81"/>
      <c r="H39" s="132"/>
      <c r="I39" s="132">
        <v>36</v>
      </c>
      <c r="J39" s="82" t="str">
        <f t="shared" si="1"/>
        <v/>
      </c>
      <c r="K39" s="137"/>
      <c r="L39" s="53" t="str">
        <f t="shared" si="7"/>
        <v/>
      </c>
      <c r="M39" s="136"/>
      <c r="N39" s="83" t="str">
        <f t="shared" si="2"/>
        <v/>
      </c>
    </row>
    <row r="40" spans="1:14" ht="15.75" x14ac:dyDescent="0.5">
      <c r="A40" s="129"/>
      <c r="B40" s="130"/>
      <c r="C40" s="79" t="str">
        <f t="shared" si="0"/>
        <v/>
      </c>
      <c r="D40" s="53"/>
      <c r="E40" s="80"/>
      <c r="F40" s="80"/>
      <c r="G40" s="81"/>
      <c r="H40" s="132"/>
      <c r="I40" s="132">
        <v>36</v>
      </c>
      <c r="J40" s="82" t="str">
        <f t="shared" si="1"/>
        <v/>
      </c>
      <c r="K40" s="137"/>
      <c r="L40" s="53" t="str">
        <f t="shared" si="7"/>
        <v/>
      </c>
      <c r="M40" s="136"/>
      <c r="N40" s="83" t="str">
        <f t="shared" si="2"/>
        <v/>
      </c>
    </row>
    <row r="41" spans="1:14" ht="15.75" x14ac:dyDescent="0.5">
      <c r="A41" s="129"/>
      <c r="B41" s="130"/>
      <c r="C41" s="79" t="str">
        <f t="shared" si="0"/>
        <v/>
      </c>
      <c r="D41" s="53"/>
      <c r="E41" s="80"/>
      <c r="F41" s="80"/>
      <c r="G41" s="81"/>
      <c r="H41" s="132"/>
      <c r="I41" s="132">
        <v>36</v>
      </c>
      <c r="J41" s="82" t="str">
        <f t="shared" si="1"/>
        <v/>
      </c>
      <c r="K41" s="137"/>
      <c r="L41" s="53" t="str">
        <f t="shared" si="7"/>
        <v/>
      </c>
      <c r="M41" s="136"/>
      <c r="N41" s="83" t="str">
        <f t="shared" si="2"/>
        <v/>
      </c>
    </row>
    <row r="42" spans="1:14" ht="15.75" x14ac:dyDescent="0.5">
      <c r="A42" s="129"/>
      <c r="B42" s="130"/>
      <c r="C42" s="79" t="str">
        <f t="shared" si="0"/>
        <v/>
      </c>
      <c r="D42" s="53"/>
      <c r="E42" s="80"/>
      <c r="F42" s="80"/>
      <c r="G42" s="81"/>
      <c r="H42" s="132"/>
      <c r="I42" s="132">
        <v>36</v>
      </c>
      <c r="J42" s="82" t="str">
        <f t="shared" si="1"/>
        <v/>
      </c>
      <c r="K42" s="137"/>
      <c r="L42" s="53" t="str">
        <f t="shared" si="7"/>
        <v/>
      </c>
      <c r="M42" s="136"/>
      <c r="N42" s="83" t="str">
        <f t="shared" si="2"/>
        <v/>
      </c>
    </row>
    <row r="43" spans="1:14" ht="14.65" thickBot="1" x14ac:dyDescent="0.5">
      <c r="A43" s="85"/>
      <c r="B43" s="86"/>
      <c r="C43" s="87"/>
      <c r="D43" s="88"/>
      <c r="E43" s="89"/>
      <c r="F43" s="90"/>
      <c r="G43" s="91"/>
      <c r="H43" s="91"/>
      <c r="I43" s="91"/>
      <c r="J43" s="92" t="str">
        <f>IF(H43="","",(G43*2)*(H43/4*0.22)*I43)</f>
        <v/>
      </c>
      <c r="K43" s="89"/>
      <c r="L43" s="88" t="str">
        <f>IF(H43="","",(H43*K43))</f>
        <v/>
      </c>
      <c r="M43" s="93"/>
      <c r="N43" s="92" t="str">
        <f>IF(C43="","",(C43+D43+J43+L43+M43))</f>
        <v/>
      </c>
    </row>
    <row r="44" spans="1:14" s="29" customFormat="1" x14ac:dyDescent="0.45">
      <c r="A44" s="51"/>
      <c r="B44" s="51"/>
      <c r="C44" s="51">
        <f>SUM(C6:C42)</f>
        <v>6500</v>
      </c>
      <c r="D44" s="51">
        <f>SUM(D6:D43)</f>
        <v>0</v>
      </c>
      <c r="E44" s="51">
        <f>SUM(E6:E43)</f>
        <v>0</v>
      </c>
      <c r="F44" s="94"/>
      <c r="G44" s="95">
        <f t="shared" ref="G44:N44" si="8">SUM(G6:G43)</f>
        <v>0</v>
      </c>
      <c r="H44" s="95">
        <f t="shared" si="8"/>
        <v>28</v>
      </c>
      <c r="I44" s="95">
        <f t="shared" si="8"/>
        <v>1332</v>
      </c>
      <c r="J44" s="51">
        <f t="shared" si="8"/>
        <v>0</v>
      </c>
      <c r="K44" s="51">
        <f t="shared" si="8"/>
        <v>26.5</v>
      </c>
      <c r="L44" s="51">
        <f t="shared" si="8"/>
        <v>8784</v>
      </c>
      <c r="M44" s="51">
        <f t="shared" si="8"/>
        <v>4357</v>
      </c>
      <c r="N44" s="51">
        <f t="shared" si="8"/>
        <v>19641</v>
      </c>
    </row>
    <row r="46" spans="1:14" s="3" customFormat="1" x14ac:dyDescent="0.45">
      <c r="A46" s="177" t="s">
        <v>54</v>
      </c>
      <c r="B46" s="177"/>
      <c r="C46" s="177"/>
      <c r="D46" s="177"/>
      <c r="E46" s="177"/>
      <c r="G46" s="46"/>
      <c r="H46" s="46"/>
      <c r="I46" s="46"/>
      <c r="N46" s="47"/>
    </row>
    <row r="47" spans="1:14" s="3" customFormat="1" x14ac:dyDescent="0.45">
      <c r="A47" s="177" t="s">
        <v>131</v>
      </c>
      <c r="B47" s="177"/>
      <c r="C47" s="177"/>
      <c r="D47" s="177"/>
      <c r="E47" s="177"/>
      <c r="G47" s="46"/>
      <c r="H47" s="46"/>
      <c r="I47" s="46"/>
      <c r="N47" s="47"/>
    </row>
    <row r="49" spans="7:7" x14ac:dyDescent="0.45">
      <c r="G49" s="45"/>
    </row>
    <row r="101" spans="1:2" x14ac:dyDescent="0.45">
      <c r="A101" s="78" t="e">
        <f>IF(#REF!="","",#REF!)</f>
        <v>#REF!</v>
      </c>
      <c r="B101" s="78" t="e">
        <f>IF(#REF!="","",#REF!)</f>
        <v>#REF!</v>
      </c>
    </row>
    <row r="102" spans="1:2" x14ac:dyDescent="0.45">
      <c r="A102" s="78" t="e">
        <f>IF(#REF!="","",#REF!)</f>
        <v>#REF!</v>
      </c>
      <c r="B102" s="78" t="e">
        <f>IF(#REF!="","",#REF!)</f>
        <v>#REF!</v>
      </c>
    </row>
    <row r="103" spans="1:2" x14ac:dyDescent="0.45">
      <c r="A103" s="78" t="e">
        <f>IF(#REF!="","",#REF!)</f>
        <v>#REF!</v>
      </c>
      <c r="B103" s="78" t="e">
        <f>IF(#REF!="","",#REF!)</f>
        <v>#REF!</v>
      </c>
    </row>
    <row r="104" spans="1:2" x14ac:dyDescent="0.45">
      <c r="A104" s="78" t="e">
        <f>IF(#REF!="","",#REF!)</f>
        <v>#REF!</v>
      </c>
      <c r="B104" s="78" t="e">
        <f>IF(#REF!="","",#REF!)</f>
        <v>#REF!</v>
      </c>
    </row>
    <row r="105" spans="1:2" x14ac:dyDescent="0.45">
      <c r="A105" s="78" t="s">
        <v>160</v>
      </c>
      <c r="B105" s="78" t="e">
        <f>IF(#REF!="","",#REF!)</f>
        <v>#REF!</v>
      </c>
    </row>
    <row r="106" spans="1:2" x14ac:dyDescent="0.45">
      <c r="A106" s="78" t="e">
        <f>IF(#REF!="","",#REF!)</f>
        <v>#REF!</v>
      </c>
      <c r="B106" s="78" t="e">
        <f>IF(#REF!="","",#REF!)</f>
        <v>#REF!</v>
      </c>
    </row>
    <row r="107" spans="1:2" x14ac:dyDescent="0.45">
      <c r="A107" s="78" t="e">
        <f>IF(#REF!="","",#REF!)</f>
        <v>#REF!</v>
      </c>
      <c r="B107" s="78" t="e">
        <f>IF(#REF!="","",#REF!)</f>
        <v>#REF!</v>
      </c>
    </row>
    <row r="108" spans="1:2" x14ac:dyDescent="0.45">
      <c r="A108" s="78" t="e">
        <f>IF(#REF!="","",#REF!)</f>
        <v>#REF!</v>
      </c>
      <c r="B108" s="78" t="e">
        <f>IF(#REF!="","",#REF!)</f>
        <v>#REF!</v>
      </c>
    </row>
    <row r="109" spans="1:2" x14ac:dyDescent="0.45">
      <c r="A109" s="78" t="e">
        <f>IF(#REF!="","",#REF!)</f>
        <v>#REF!</v>
      </c>
      <c r="B109" s="78" t="e">
        <f>IF(#REF!="","",#REF!)</f>
        <v>#REF!</v>
      </c>
    </row>
    <row r="110" spans="1:2" x14ac:dyDescent="0.45">
      <c r="A110" s="78" t="e">
        <f>IF(#REF!="","",#REF!)</f>
        <v>#REF!</v>
      </c>
      <c r="B110" s="78" t="e">
        <f>IF(#REF!="","",#REF!)</f>
        <v>#REF!</v>
      </c>
    </row>
    <row r="111" spans="1:2" x14ac:dyDescent="0.45">
      <c r="A111" s="78" t="e">
        <f>IF(#REF!="","",#REF!)</f>
        <v>#REF!</v>
      </c>
      <c r="B111" s="78" t="e">
        <f>IF(#REF!="","",#REF!)</f>
        <v>#REF!</v>
      </c>
    </row>
    <row r="112" spans="1:2" x14ac:dyDescent="0.45">
      <c r="A112" s="78" t="e">
        <f>IF(#REF!="","",#REF!)</f>
        <v>#REF!</v>
      </c>
      <c r="B112" s="78" t="e">
        <f>IF(#REF!="","",#REF!)</f>
        <v>#REF!</v>
      </c>
    </row>
    <row r="113" spans="1:2" x14ac:dyDescent="0.45">
      <c r="A113" s="78" t="e">
        <f>IF(#REF!="","",#REF!)</f>
        <v>#REF!</v>
      </c>
      <c r="B113" s="78" t="e">
        <f>IF(#REF!="","",#REF!)</f>
        <v>#REF!</v>
      </c>
    </row>
    <row r="114" spans="1:2" x14ac:dyDescent="0.45">
      <c r="A114" s="78" t="e">
        <f>IF(#REF!="","",#REF!)</f>
        <v>#REF!</v>
      </c>
      <c r="B114" s="78" t="e">
        <f>IF(#REF!="","",#REF!)</f>
        <v>#REF!</v>
      </c>
    </row>
    <row r="115" spans="1:2" x14ac:dyDescent="0.45">
      <c r="A115" s="78" t="e">
        <f>IF(#REF!="","",#REF!)</f>
        <v>#REF!</v>
      </c>
      <c r="B115" s="78" t="e">
        <f>IF(#REF!="","",#REF!)</f>
        <v>#REF!</v>
      </c>
    </row>
    <row r="116" spans="1:2" x14ac:dyDescent="0.45">
      <c r="A116" s="78" t="e">
        <f>IF(#REF!="","",#REF!)</f>
        <v>#REF!</v>
      </c>
      <c r="B116" s="78" t="e">
        <f>IF(#REF!="","",#REF!)</f>
        <v>#REF!</v>
      </c>
    </row>
    <row r="117" spans="1:2" x14ac:dyDescent="0.45">
      <c r="A117" s="78" t="e">
        <f>IF(#REF!="","",#REF!)</f>
        <v>#REF!</v>
      </c>
      <c r="B117" s="78" t="e">
        <f>IF(#REF!="","",#REF!)</f>
        <v>#REF!</v>
      </c>
    </row>
    <row r="118" spans="1:2" x14ac:dyDescent="0.45">
      <c r="A118" s="78" t="e">
        <f>IF(#REF!="","",#REF!)</f>
        <v>#REF!</v>
      </c>
      <c r="B118" s="78" t="e">
        <f>IF(#REF!="","",#REF!)</f>
        <v>#REF!</v>
      </c>
    </row>
    <row r="119" spans="1:2" x14ac:dyDescent="0.45">
      <c r="A119" s="78" t="e">
        <f>IF(#REF!="","",#REF!)</f>
        <v>#REF!</v>
      </c>
      <c r="B119" s="78" t="e">
        <f>IF(#REF!="","",#REF!)</f>
        <v>#REF!</v>
      </c>
    </row>
    <row r="120" spans="1:2" x14ac:dyDescent="0.45">
      <c r="A120" s="78" t="e">
        <f>IF(#REF!="","",#REF!)</f>
        <v>#REF!</v>
      </c>
      <c r="B120" s="78" t="e">
        <f>IF(#REF!="","",#REF!)</f>
        <v>#REF!</v>
      </c>
    </row>
    <row r="121" spans="1:2" x14ac:dyDescent="0.45">
      <c r="A121" s="78" t="e">
        <f>IF(#REF!="","",#REF!)</f>
        <v>#REF!</v>
      </c>
      <c r="B121" s="78" t="e">
        <f>IF(#REF!="","",#REF!)</f>
        <v>#REF!</v>
      </c>
    </row>
    <row r="122" spans="1:2" x14ac:dyDescent="0.45">
      <c r="A122" s="78" t="e">
        <f>IF(#REF!="","",#REF!)</f>
        <v>#REF!</v>
      </c>
      <c r="B122" s="78" t="e">
        <f>IF(#REF!="","",#REF!)</f>
        <v>#REF!</v>
      </c>
    </row>
    <row r="123" spans="1:2" x14ac:dyDescent="0.45">
      <c r="A123" s="78" t="e">
        <f>IF(#REF!="","",#REF!)</f>
        <v>#REF!</v>
      </c>
      <c r="B123" s="78" t="e">
        <f>IF(#REF!="","",#REF!)</f>
        <v>#REF!</v>
      </c>
    </row>
    <row r="124" spans="1:2" x14ac:dyDescent="0.45">
      <c r="A124" s="78" t="e">
        <f>IF(#REF!="","",#REF!)</f>
        <v>#REF!</v>
      </c>
      <c r="B124" s="78" t="e">
        <f>IF(#REF!="","",#REF!)</f>
        <v>#REF!</v>
      </c>
    </row>
    <row r="125" spans="1:2" x14ac:dyDescent="0.45">
      <c r="A125" s="78" t="e">
        <f>IF(#REF!="","",#REF!)</f>
        <v>#REF!</v>
      </c>
      <c r="B125" s="78" t="e">
        <f>IF(#REF!="","",#REF!)</f>
        <v>#REF!</v>
      </c>
    </row>
    <row r="126" spans="1:2" x14ac:dyDescent="0.45">
      <c r="A126" s="78" t="e">
        <f>IF(#REF!="","",#REF!)</f>
        <v>#REF!</v>
      </c>
      <c r="B126" s="78" t="e">
        <f>IF(#REF!="","",#REF!)</f>
        <v>#REF!</v>
      </c>
    </row>
    <row r="127" spans="1:2" x14ac:dyDescent="0.45">
      <c r="A127" s="78" t="e">
        <f>IF(#REF!="","",#REF!)</f>
        <v>#REF!</v>
      </c>
      <c r="B127" s="78" t="e">
        <f>IF(#REF!="","",#REF!)</f>
        <v>#REF!</v>
      </c>
    </row>
    <row r="128" spans="1:2" x14ac:dyDescent="0.45">
      <c r="A128" s="78" t="e">
        <f>IF(#REF!="","",#REF!)</f>
        <v>#REF!</v>
      </c>
      <c r="B128" s="78" t="e">
        <f>IF(#REF!="","",#REF!)</f>
        <v>#REF!</v>
      </c>
    </row>
    <row r="129" spans="1:2" x14ac:dyDescent="0.45">
      <c r="A129" s="78" t="e">
        <f>IF(#REF!="","",#REF!)</f>
        <v>#REF!</v>
      </c>
      <c r="B129" s="78" t="e">
        <f>IF(#REF!="","",#REF!)</f>
        <v>#REF!</v>
      </c>
    </row>
    <row r="130" spans="1:2" x14ac:dyDescent="0.45">
      <c r="A130" s="78" t="e">
        <f>IF(#REF!="","",#REF!)</f>
        <v>#REF!</v>
      </c>
      <c r="B130" s="78" t="e">
        <f>IF(#REF!="","",#REF!)</f>
        <v>#REF!</v>
      </c>
    </row>
    <row r="131" spans="1:2" x14ac:dyDescent="0.45">
      <c r="A131" s="78" t="e">
        <f>IF(#REF!="","",#REF!)</f>
        <v>#REF!</v>
      </c>
      <c r="B131" s="78" t="e">
        <f>IF(#REF!="","",#REF!)</f>
        <v>#REF!</v>
      </c>
    </row>
    <row r="132" spans="1:2" x14ac:dyDescent="0.45">
      <c r="A132" s="78" t="e">
        <f>IF(#REF!="","",#REF!)</f>
        <v>#REF!</v>
      </c>
      <c r="B132" s="78" t="e">
        <f>IF(#REF!="","",#REF!)</f>
        <v>#REF!</v>
      </c>
    </row>
    <row r="133" spans="1:2" x14ac:dyDescent="0.45">
      <c r="A133" s="78" t="e">
        <f>IF(#REF!="","",#REF!)</f>
        <v>#REF!</v>
      </c>
      <c r="B133" s="78" t="e">
        <f>IF(#REF!="","",#REF!)</f>
        <v>#REF!</v>
      </c>
    </row>
    <row r="134" spans="1:2" x14ac:dyDescent="0.45">
      <c r="A134" s="78" t="e">
        <f>IF(#REF!="","",#REF!)</f>
        <v>#REF!</v>
      </c>
      <c r="B134" s="78" t="e">
        <f>IF(#REF!="","",#REF!)</f>
        <v>#REF!</v>
      </c>
    </row>
    <row r="135" spans="1:2" x14ac:dyDescent="0.45">
      <c r="A135" s="78" t="e">
        <f>IF(#REF!="","",#REF!)</f>
        <v>#REF!</v>
      </c>
      <c r="B135" s="78" t="e">
        <f>IF(#REF!="","",#REF!)</f>
        <v>#REF!</v>
      </c>
    </row>
    <row r="136" spans="1:2" x14ac:dyDescent="0.45">
      <c r="A136" s="78" t="e">
        <f>IF(#REF!="","",#REF!)</f>
        <v>#REF!</v>
      </c>
      <c r="B136" s="78" t="e">
        <f>IF(#REF!="","",#REF!)</f>
        <v>#REF!</v>
      </c>
    </row>
    <row r="137" spans="1:2" x14ac:dyDescent="0.45">
      <c r="A137" s="78" t="e">
        <f>IF(#REF!="","",#REF!)</f>
        <v>#REF!</v>
      </c>
      <c r="B137" s="78" t="e">
        <f>IF(#REF!="","",#REF!)</f>
        <v>#REF!</v>
      </c>
    </row>
    <row r="138" spans="1:2" x14ac:dyDescent="0.45">
      <c r="A138" s="78" t="e">
        <f>IF(#REF!="","",#REF!)</f>
        <v>#REF!</v>
      </c>
      <c r="B138" s="78" t="e">
        <f>IF(#REF!="","",#REF!)</f>
        <v>#REF!</v>
      </c>
    </row>
    <row r="139" spans="1:2" x14ac:dyDescent="0.45">
      <c r="A139" s="78" t="e">
        <f>IF(#REF!="","",#REF!)</f>
        <v>#REF!</v>
      </c>
      <c r="B139" s="78" t="e">
        <f>IF(#REF!="","",#REF!)</f>
        <v>#REF!</v>
      </c>
    </row>
    <row r="140" spans="1:2" x14ac:dyDescent="0.45">
      <c r="A140" s="78" t="e">
        <f>IF(#REF!="","",#REF!)</f>
        <v>#REF!</v>
      </c>
      <c r="B140" s="78" t="e">
        <f>IF(#REF!="","",#REF!)</f>
        <v>#REF!</v>
      </c>
    </row>
    <row r="141" spans="1:2" x14ac:dyDescent="0.45">
      <c r="A141" s="78" t="e">
        <f>IF(#REF!="","",#REF!)</f>
        <v>#REF!</v>
      </c>
      <c r="B141" s="78" t="e">
        <f>IF(#REF!="","",#REF!)</f>
        <v>#REF!</v>
      </c>
    </row>
    <row r="142" spans="1:2" x14ac:dyDescent="0.45">
      <c r="A142" s="78" t="e">
        <f>IF(#REF!="","",#REF!)</f>
        <v>#REF!</v>
      </c>
      <c r="B142" s="78" t="e">
        <f>IF(#REF!="","",#REF!)</f>
        <v>#REF!</v>
      </c>
    </row>
    <row r="143" spans="1:2" x14ac:dyDescent="0.45">
      <c r="A143" s="78" t="e">
        <f>IF(#REF!="","",#REF!)</f>
        <v>#REF!</v>
      </c>
      <c r="B143" s="78" t="e">
        <f>IF(#REF!="","",#REF!)</f>
        <v>#REF!</v>
      </c>
    </row>
    <row r="144" spans="1:2" x14ac:dyDescent="0.45">
      <c r="A144" s="78" t="e">
        <f>IF(#REF!="","",#REF!)</f>
        <v>#REF!</v>
      </c>
      <c r="B144" s="78" t="e">
        <f>IF(#REF!="","",#REF!)</f>
        <v>#REF!</v>
      </c>
    </row>
    <row r="145" spans="1:2" x14ac:dyDescent="0.45">
      <c r="A145" s="78" t="e">
        <f>IF(#REF!="","",#REF!)</f>
        <v>#REF!</v>
      </c>
      <c r="B145" s="78" t="e">
        <f>IF(#REF!="","",#REF!)</f>
        <v>#REF!</v>
      </c>
    </row>
    <row r="146" spans="1:2" x14ac:dyDescent="0.45">
      <c r="A146" s="78" t="e">
        <f>IF(#REF!="","",#REF!)</f>
        <v>#REF!</v>
      </c>
      <c r="B146" s="78" t="e">
        <f>IF(#REF!="","",#REF!)</f>
        <v>#REF!</v>
      </c>
    </row>
    <row r="147" spans="1:2" x14ac:dyDescent="0.45">
      <c r="A147" s="78" t="e">
        <f>IF(#REF!="","",#REF!)</f>
        <v>#REF!</v>
      </c>
      <c r="B147" s="78" t="e">
        <f>IF(#REF!="","",#REF!)</f>
        <v>#REF!</v>
      </c>
    </row>
    <row r="148" spans="1:2" x14ac:dyDescent="0.45">
      <c r="A148" s="78" t="e">
        <f>IF(#REF!="","",#REF!)</f>
        <v>#REF!</v>
      </c>
      <c r="B148" s="78" t="e">
        <f>IF(#REF!="","",#REF!)</f>
        <v>#REF!</v>
      </c>
    </row>
    <row r="149" spans="1:2" x14ac:dyDescent="0.45">
      <c r="A149" s="78" t="e">
        <f>IF(#REF!="","",#REF!)</f>
        <v>#REF!</v>
      </c>
      <c r="B149" s="78" t="e">
        <f>IF(#REF!="","",#REF!)</f>
        <v>#REF!</v>
      </c>
    </row>
    <row r="150" spans="1:2" x14ac:dyDescent="0.45">
      <c r="A150" s="78" t="e">
        <f>IF(#REF!="","",#REF!)</f>
        <v>#REF!</v>
      </c>
      <c r="B150" s="78" t="e">
        <f>IF(#REF!="","",#REF!)</f>
        <v>#REF!</v>
      </c>
    </row>
    <row r="151" spans="1:2" x14ac:dyDescent="0.45">
      <c r="A151" s="78" t="e">
        <f>IF(#REF!="","",#REF!)</f>
        <v>#REF!</v>
      </c>
      <c r="B151" s="78" t="e">
        <f>IF(#REF!="","",#REF!)</f>
        <v>#REF!</v>
      </c>
    </row>
    <row r="152" spans="1:2" x14ac:dyDescent="0.45">
      <c r="A152" s="78" t="e">
        <f>IF(#REF!="","",#REF!)</f>
        <v>#REF!</v>
      </c>
      <c r="B152" s="78" t="e">
        <f>IF(#REF!="","",#REF!)</f>
        <v>#REF!</v>
      </c>
    </row>
    <row r="153" spans="1:2" x14ac:dyDescent="0.45">
      <c r="A153" s="78" t="e">
        <f>IF(#REF!="","",#REF!)</f>
        <v>#REF!</v>
      </c>
      <c r="B153" s="84" t="e">
        <f>IF(#REF!="","",#REF!)</f>
        <v>#REF!</v>
      </c>
    </row>
    <row r="154" spans="1:2" x14ac:dyDescent="0.45">
      <c r="A154" s="78" t="e">
        <f>IF(#REF!="","",#REF!)</f>
        <v>#REF!</v>
      </c>
      <c r="B154" s="78" t="e">
        <f>IF(#REF!="","",#REF!)</f>
        <v>#REF!</v>
      </c>
    </row>
    <row r="155" spans="1:2" x14ac:dyDescent="0.45">
      <c r="A155" s="78" t="e">
        <f>IF(#REF!="","",#REF!)</f>
        <v>#REF!</v>
      </c>
      <c r="B155" s="78" t="e">
        <f>IF(#REF!="","",#REF!)</f>
        <v>#REF!</v>
      </c>
    </row>
    <row r="156" spans="1:2" x14ac:dyDescent="0.45">
      <c r="A156" s="78" t="e">
        <f>IF(#REF!="","",#REF!)</f>
        <v>#REF!</v>
      </c>
      <c r="B156" s="78" t="e">
        <f>IF(#REF!="","",#REF!)</f>
        <v>#REF!</v>
      </c>
    </row>
    <row r="157" spans="1:2" x14ac:dyDescent="0.45">
      <c r="A157" s="78" t="e">
        <f>IF(#REF!="","",#REF!)</f>
        <v>#REF!</v>
      </c>
      <c r="B157" s="78" t="e">
        <f>IF(#REF!="","",#REF!)</f>
        <v>#REF!</v>
      </c>
    </row>
    <row r="158" spans="1:2" x14ac:dyDescent="0.45">
      <c r="A158" s="78" t="e">
        <f>IF(#REF!="","",#REF!)</f>
        <v>#REF!</v>
      </c>
      <c r="B158" s="78" t="e">
        <f>IF(#REF!="","",#REF!)</f>
        <v>#REF!</v>
      </c>
    </row>
  </sheetData>
  <mergeCells count="6">
    <mergeCell ref="K2:M2"/>
    <mergeCell ref="A46:E46"/>
    <mergeCell ref="A47:E47"/>
    <mergeCell ref="A1:A2"/>
    <mergeCell ref="C2:D2"/>
    <mergeCell ref="E2:J2"/>
  </mergeCells>
  <pageMargins left="0.70833333333333304" right="0" top="0" bottom="0" header="0.51180555555555496" footer="0.51180555555555496"/>
  <pageSetup paperSize="9" firstPageNumber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6600"/>
  </sheetPr>
  <dimension ref="A1:AMC37"/>
  <sheetViews>
    <sheetView zoomScaleNormal="100" workbookViewId="0">
      <selection activeCell="D24" sqref="D24"/>
    </sheetView>
  </sheetViews>
  <sheetFormatPr baseColWidth="10" defaultColWidth="11" defaultRowHeight="14.25" x14ac:dyDescent="0.45"/>
  <cols>
    <col min="1" max="1" width="27" style="33" customWidth="1"/>
    <col min="2" max="2" width="14.19921875" style="33" customWidth="1"/>
    <col min="3" max="3" width="9.53125" style="33" customWidth="1"/>
    <col min="4" max="4" width="11" style="31"/>
    <col min="5" max="5" width="11" style="33"/>
    <col min="6" max="6" width="11" style="46"/>
    <col min="7" max="7" width="11" style="33"/>
    <col min="8" max="10" width="11" style="46"/>
    <col min="11" max="1017" width="11" style="33"/>
  </cols>
  <sheetData>
    <row r="1" spans="1:11" ht="15" customHeight="1" thickBot="1" x14ac:dyDescent="0.5">
      <c r="A1" s="192" t="s">
        <v>177</v>
      </c>
      <c r="B1" s="204" t="s">
        <v>178</v>
      </c>
      <c r="C1" s="205" t="s">
        <v>268</v>
      </c>
      <c r="D1" s="205"/>
      <c r="E1" s="97"/>
      <c r="F1" s="121"/>
      <c r="G1" s="97"/>
    </row>
    <row r="2" spans="1:11" ht="18.75" customHeight="1" thickBot="1" x14ac:dyDescent="0.5">
      <c r="A2" s="192"/>
      <c r="B2" s="204"/>
      <c r="C2" s="205"/>
      <c r="D2" s="205"/>
      <c r="E2" s="97"/>
      <c r="F2" s="121"/>
      <c r="G2" s="97"/>
    </row>
    <row r="3" spans="1:11" ht="18" x14ac:dyDescent="0.45">
      <c r="A3" s="43"/>
      <c r="B3" s="43"/>
      <c r="C3" s="98"/>
      <c r="D3" s="99"/>
      <c r="E3" s="39"/>
      <c r="F3" s="50"/>
      <c r="G3" s="39"/>
    </row>
    <row r="4" spans="1:11" x14ac:dyDescent="0.45">
      <c r="A4" s="39"/>
      <c r="B4" s="39"/>
      <c r="C4" s="39"/>
      <c r="D4" s="11"/>
      <c r="E4" s="113" t="str">
        <f t="shared" ref="E4:E10" si="0">IF(H4="","",H4)</f>
        <v/>
      </c>
      <c r="F4" s="50"/>
      <c r="G4" s="39"/>
      <c r="I4" s="46">
        <v>2022</v>
      </c>
      <c r="J4" s="46">
        <v>2023</v>
      </c>
      <c r="K4" s="46">
        <v>2024</v>
      </c>
    </row>
    <row r="5" spans="1:11" x14ac:dyDescent="0.45">
      <c r="A5" s="33" t="s">
        <v>180</v>
      </c>
      <c r="B5" s="39"/>
      <c r="C5" s="39"/>
      <c r="D5" s="11">
        <v>3700</v>
      </c>
      <c r="E5" s="33" t="str">
        <f t="shared" si="0"/>
        <v/>
      </c>
      <c r="F5" s="46">
        <v>1401</v>
      </c>
      <c r="H5" s="123"/>
      <c r="I5" s="123">
        <v>3247</v>
      </c>
      <c r="J5" s="123">
        <v>3717</v>
      </c>
      <c r="K5" s="32">
        <v>3717</v>
      </c>
    </row>
    <row r="6" spans="1:11" x14ac:dyDescent="0.45">
      <c r="A6" s="33" t="s">
        <v>76</v>
      </c>
      <c r="B6" s="39"/>
      <c r="C6" s="39"/>
      <c r="D6" s="11">
        <v>1500</v>
      </c>
      <c r="E6" s="33" t="str">
        <f t="shared" si="0"/>
        <v/>
      </c>
      <c r="F6" s="46">
        <v>1413</v>
      </c>
      <c r="H6" s="123"/>
      <c r="I6" s="123">
        <v>999</v>
      </c>
      <c r="J6" s="123">
        <v>1295</v>
      </c>
      <c r="K6" s="32">
        <v>1500</v>
      </c>
    </row>
    <row r="7" spans="1:11" x14ac:dyDescent="0.45">
      <c r="A7" s="33" t="s">
        <v>181</v>
      </c>
      <c r="B7" s="39"/>
      <c r="C7" s="39"/>
      <c r="D7" s="11"/>
      <c r="E7" s="33" t="str">
        <f t="shared" si="0"/>
        <v/>
      </c>
      <c r="H7" s="123"/>
      <c r="I7" s="123"/>
      <c r="J7" s="123"/>
      <c r="K7" s="32"/>
    </row>
    <row r="8" spans="1:11" x14ac:dyDescent="0.45">
      <c r="A8" s="33" t="s">
        <v>225</v>
      </c>
      <c r="B8" s="39"/>
      <c r="C8" s="39"/>
      <c r="D8" s="11"/>
      <c r="E8" s="33" t="str">
        <f t="shared" si="0"/>
        <v/>
      </c>
      <c r="H8" s="123"/>
      <c r="I8" s="123"/>
      <c r="J8" s="123"/>
      <c r="K8" s="32"/>
    </row>
    <row r="9" spans="1:11" x14ac:dyDescent="0.45">
      <c r="A9" s="33" t="s">
        <v>182</v>
      </c>
      <c r="B9" s="39"/>
      <c r="C9" s="39"/>
      <c r="D9" s="11">
        <v>1000</v>
      </c>
      <c r="E9" s="33" t="str">
        <f t="shared" si="0"/>
        <v/>
      </c>
      <c r="H9" s="123"/>
      <c r="I9" s="123">
        <v>0</v>
      </c>
      <c r="J9" s="123">
        <v>0</v>
      </c>
      <c r="K9" s="32">
        <v>0</v>
      </c>
    </row>
    <row r="10" spans="1:11" x14ac:dyDescent="0.45">
      <c r="A10" s="33" t="s">
        <v>183</v>
      </c>
      <c r="B10" s="39"/>
      <c r="C10" s="39"/>
      <c r="D10" s="11">
        <v>3500</v>
      </c>
      <c r="E10" s="33" t="str">
        <f t="shared" si="0"/>
        <v/>
      </c>
      <c r="F10" s="46">
        <v>1402</v>
      </c>
      <c r="H10" s="123"/>
      <c r="I10" s="123">
        <v>2063</v>
      </c>
      <c r="J10" s="123">
        <v>1264</v>
      </c>
      <c r="K10" s="32">
        <v>3500</v>
      </c>
    </row>
    <row r="11" spans="1:11" x14ac:dyDescent="0.45">
      <c r="A11" s="33" t="s">
        <v>184</v>
      </c>
      <c r="B11" s="39"/>
      <c r="C11" s="39"/>
      <c r="D11" s="11">
        <v>600</v>
      </c>
      <c r="H11" s="123"/>
      <c r="I11" s="123">
        <v>586</v>
      </c>
      <c r="J11" s="123">
        <v>586</v>
      </c>
      <c r="K11" s="32">
        <v>586</v>
      </c>
    </row>
    <row r="12" spans="1:11" x14ac:dyDescent="0.45">
      <c r="A12" s="33" t="s">
        <v>194</v>
      </c>
      <c r="B12" s="39"/>
      <c r="C12" s="39"/>
      <c r="D12" s="11">
        <v>500</v>
      </c>
      <c r="E12" s="33" t="str">
        <f>IF(H12="","",H12)</f>
        <v/>
      </c>
      <c r="H12" s="123"/>
      <c r="I12" s="123"/>
      <c r="J12" s="123">
        <v>500</v>
      </c>
      <c r="K12" s="32">
        <v>500</v>
      </c>
    </row>
    <row r="13" spans="1:11" x14ac:dyDescent="0.45">
      <c r="A13" s="33" t="s">
        <v>185</v>
      </c>
      <c r="B13" s="39"/>
      <c r="C13" s="39"/>
      <c r="D13" s="11">
        <v>600</v>
      </c>
      <c r="E13" s="33" t="str">
        <f>IF(H13="","",H13)</f>
        <v/>
      </c>
      <c r="H13" s="123"/>
      <c r="I13" s="123"/>
      <c r="J13" s="123">
        <v>613</v>
      </c>
      <c r="K13" s="32">
        <v>600</v>
      </c>
    </row>
    <row r="14" spans="1:11" x14ac:dyDescent="0.45">
      <c r="A14" s="33" t="s">
        <v>134</v>
      </c>
      <c r="B14" s="39" t="s">
        <v>61</v>
      </c>
      <c r="C14" s="39"/>
      <c r="D14" s="11">
        <v>1300</v>
      </c>
      <c r="E14" s="33" t="str">
        <f>IF(H14="","",H14)</f>
        <v/>
      </c>
      <c r="H14" s="123"/>
      <c r="I14" s="123">
        <v>985</v>
      </c>
      <c r="J14" s="123">
        <v>1339</v>
      </c>
      <c r="K14" s="32">
        <v>1300</v>
      </c>
    </row>
    <row r="15" spans="1:11" x14ac:dyDescent="0.45">
      <c r="A15" s="33" t="s">
        <v>134</v>
      </c>
      <c r="B15" s="39" t="s">
        <v>186</v>
      </c>
      <c r="C15" s="39"/>
      <c r="D15" s="11">
        <v>1300</v>
      </c>
      <c r="E15" s="33" t="str">
        <f>IF(H15="","",H15)</f>
        <v/>
      </c>
      <c r="H15" s="123"/>
      <c r="I15" s="123">
        <v>985</v>
      </c>
      <c r="J15" s="123">
        <v>1339</v>
      </c>
      <c r="K15" s="32">
        <v>1300</v>
      </c>
    </row>
    <row r="16" spans="1:11" x14ac:dyDescent="0.45">
      <c r="A16" s="33" t="s">
        <v>187</v>
      </c>
      <c r="B16" s="39"/>
      <c r="C16" s="39"/>
      <c r="D16" s="11"/>
      <c r="H16" s="124"/>
      <c r="I16" s="123"/>
      <c r="J16" s="123"/>
      <c r="K16" s="32"/>
    </row>
    <row r="17" spans="1:11" x14ac:dyDescent="0.45">
      <c r="A17" s="33" t="s">
        <v>224</v>
      </c>
      <c r="B17" s="39"/>
      <c r="C17" s="39"/>
      <c r="D17" s="11">
        <v>40</v>
      </c>
      <c r="H17" s="124"/>
      <c r="I17" s="123">
        <v>36</v>
      </c>
      <c r="J17" s="123">
        <v>36</v>
      </c>
      <c r="K17" s="32">
        <v>36</v>
      </c>
    </row>
    <row r="18" spans="1:11" x14ac:dyDescent="0.45">
      <c r="A18" s="33" t="s">
        <v>188</v>
      </c>
      <c r="B18" s="39"/>
      <c r="C18" s="39"/>
      <c r="D18" s="11">
        <v>1600</v>
      </c>
      <c r="H18" s="124"/>
      <c r="I18" s="125">
        <v>36</v>
      </c>
      <c r="J18" s="125">
        <v>1600</v>
      </c>
      <c r="K18" s="32">
        <v>1600</v>
      </c>
    </row>
    <row r="19" spans="1:11" x14ac:dyDescent="0.45">
      <c r="A19" s="39"/>
      <c r="B19" s="39"/>
      <c r="C19" s="39"/>
      <c r="D19" s="11"/>
      <c r="H19" s="124"/>
      <c r="I19" s="124"/>
      <c r="J19" s="124"/>
      <c r="K19" s="32"/>
    </row>
    <row r="20" spans="1:11" x14ac:dyDescent="0.45">
      <c r="A20" s="39"/>
      <c r="B20" s="39"/>
      <c r="C20" s="39"/>
      <c r="D20" s="11"/>
      <c r="H20" s="124"/>
      <c r="I20" s="124">
        <f>SUM(I5:I19)</f>
        <v>8937</v>
      </c>
      <c r="J20" s="124">
        <f t="shared" ref="J20:K20" si="1">SUM(J5:J19)</f>
        <v>12289</v>
      </c>
      <c r="K20" s="124">
        <f t="shared" si="1"/>
        <v>14639</v>
      </c>
    </row>
    <row r="21" spans="1:11" x14ac:dyDescent="0.45">
      <c r="A21" s="39"/>
      <c r="B21" s="39"/>
      <c r="C21" s="39"/>
      <c r="D21" s="11"/>
      <c r="H21" s="100"/>
      <c r="I21" s="100"/>
      <c r="J21" s="100"/>
      <c r="K21" s="32"/>
    </row>
    <row r="22" spans="1:11" x14ac:dyDescent="0.45">
      <c r="A22" s="39"/>
      <c r="B22" s="39"/>
      <c r="C22" s="39"/>
      <c r="D22" s="11"/>
      <c r="H22" s="100"/>
      <c r="I22" s="100"/>
      <c r="J22" s="100"/>
      <c r="K22" s="32"/>
    </row>
    <row r="23" spans="1:11" x14ac:dyDescent="0.45">
      <c r="A23" s="39"/>
      <c r="B23" s="39"/>
      <c r="C23" s="39"/>
      <c r="D23" s="11"/>
      <c r="H23" s="100"/>
      <c r="I23" s="100"/>
      <c r="J23" s="100"/>
      <c r="K23" s="32"/>
    </row>
    <row r="24" spans="1:11" x14ac:dyDescent="0.45">
      <c r="A24" s="39"/>
      <c r="B24" s="39"/>
      <c r="C24" s="39" t="s">
        <v>130</v>
      </c>
      <c r="D24" s="11">
        <f>SUM(D5:D20)</f>
        <v>15640</v>
      </c>
      <c r="E24" s="33" t="str">
        <f>IF(H24="","",H24)</f>
        <v/>
      </c>
      <c r="H24" s="206"/>
      <c r="I24" s="206"/>
      <c r="J24" s="206"/>
    </row>
    <row r="25" spans="1:11" ht="14.65" thickBot="1" x14ac:dyDescent="0.5">
      <c r="A25" s="39"/>
      <c r="B25" s="39"/>
      <c r="C25" s="39"/>
      <c r="D25" s="11"/>
      <c r="H25" s="206"/>
      <c r="I25" s="206"/>
      <c r="J25" s="206"/>
    </row>
    <row r="26" spans="1:11" ht="15" customHeight="1" x14ac:dyDescent="0.45">
      <c r="A26" s="207" t="s">
        <v>177</v>
      </c>
      <c r="B26" s="209" t="s">
        <v>178</v>
      </c>
      <c r="C26" s="211" t="s">
        <v>179</v>
      </c>
      <c r="D26" s="212"/>
      <c r="E26" s="101"/>
      <c r="F26" s="122"/>
      <c r="G26" s="101"/>
    </row>
    <row r="27" spans="1:11" ht="18.75" customHeight="1" thickBot="1" x14ac:dyDescent="0.5">
      <c r="A27" s="208"/>
      <c r="B27" s="210"/>
      <c r="C27" s="213"/>
      <c r="D27" s="214"/>
      <c r="E27" s="101"/>
      <c r="F27" s="122"/>
      <c r="G27" s="101"/>
    </row>
    <row r="28" spans="1:11" x14ac:dyDescent="0.45">
      <c r="A28" s="39"/>
      <c r="B28" s="39"/>
      <c r="C28" s="39"/>
      <c r="D28" s="11"/>
      <c r="E28" s="33" t="str">
        <f>IF(H28="","",H28)</f>
        <v/>
      </c>
      <c r="H28" s="215"/>
      <c r="I28" s="215"/>
      <c r="J28" s="215"/>
    </row>
    <row r="29" spans="1:11" x14ac:dyDescent="0.45">
      <c r="A29" s="39"/>
      <c r="B29" s="39"/>
      <c r="C29" s="39"/>
      <c r="D29" s="11"/>
      <c r="H29" s="215"/>
      <c r="I29" s="215"/>
      <c r="J29" s="215"/>
    </row>
    <row r="30" spans="1:11" x14ac:dyDescent="0.45">
      <c r="A30" s="39"/>
      <c r="B30" s="39"/>
      <c r="C30" s="39"/>
      <c r="D30" s="11"/>
      <c r="H30" s="215"/>
      <c r="I30" s="215"/>
      <c r="J30" s="215"/>
    </row>
    <row r="31" spans="1:11" x14ac:dyDescent="0.45">
      <c r="A31" s="39"/>
      <c r="B31" s="39"/>
      <c r="C31" s="39"/>
      <c r="D31" s="11"/>
      <c r="H31" s="215"/>
      <c r="I31" s="215"/>
      <c r="J31" s="215"/>
    </row>
    <row r="32" spans="1:11" x14ac:dyDescent="0.45">
      <c r="A32" s="39"/>
      <c r="B32" s="39"/>
      <c r="C32" s="39"/>
      <c r="D32" s="11"/>
      <c r="H32" s="215"/>
      <c r="I32" s="215"/>
      <c r="J32" s="215"/>
    </row>
    <row r="33" spans="1:10" x14ac:dyDescent="0.45">
      <c r="A33" s="39"/>
      <c r="B33" s="39"/>
      <c r="C33" s="39"/>
      <c r="D33" s="11"/>
      <c r="H33" s="215"/>
      <c r="I33" s="215"/>
      <c r="J33" s="215"/>
    </row>
    <row r="34" spans="1:10" x14ac:dyDescent="0.45">
      <c r="A34" s="39"/>
      <c r="B34" s="39"/>
      <c r="C34" s="39"/>
      <c r="D34" s="11"/>
      <c r="E34" s="33" t="str">
        <f>IF(H34="","",H34)</f>
        <v/>
      </c>
    </row>
    <row r="35" spans="1:10" x14ac:dyDescent="0.45">
      <c r="A35" s="39"/>
      <c r="B35" s="39"/>
      <c r="C35" s="39"/>
      <c r="D35" s="11"/>
    </row>
    <row r="36" spans="1:10" x14ac:dyDescent="0.45">
      <c r="A36" s="39"/>
      <c r="B36" s="39"/>
      <c r="C36" s="39"/>
      <c r="D36" s="11"/>
    </row>
    <row r="37" spans="1:10" x14ac:dyDescent="0.45">
      <c r="A37" s="39"/>
      <c r="B37" s="39"/>
      <c r="C37" s="43"/>
      <c r="D37" s="12"/>
    </row>
  </sheetData>
  <mergeCells count="14">
    <mergeCell ref="A26:A27"/>
    <mergeCell ref="B26:B27"/>
    <mergeCell ref="C26:D27"/>
    <mergeCell ref="H33:J33"/>
    <mergeCell ref="H28:J28"/>
    <mergeCell ref="H29:J29"/>
    <mergeCell ref="H30:J30"/>
    <mergeCell ref="H31:J31"/>
    <mergeCell ref="H32:J32"/>
    <mergeCell ref="A1:A2"/>
    <mergeCell ref="B1:B2"/>
    <mergeCell ref="C1:D2"/>
    <mergeCell ref="H24:J24"/>
    <mergeCell ref="H25:J25"/>
  </mergeCells>
  <pageMargins left="0.70833333333333304" right="0" top="0" bottom="0" header="0.51180555555555496" footer="0.51180555555555496"/>
  <pageSetup paperSize="9" firstPageNumber="0" orientation="portrait" horizontalDpi="300" verticalDpi="300" r:id="rId1"/>
  <ignoredErrors>
    <ignoredError sqref="E26:E28 E24 E5:E9 E18 E10 E34 E11:E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7</vt:i4>
      </vt:variant>
    </vt:vector>
  </HeadingPairs>
  <TitlesOfParts>
    <vt:vector size="23" baseType="lpstr">
      <vt:lpstr>Gesamtplan</vt:lpstr>
      <vt:lpstr>E 1</vt:lpstr>
      <vt:lpstr>A 1</vt:lpstr>
      <vt:lpstr>A 2</vt:lpstr>
      <vt:lpstr>A 3</vt:lpstr>
      <vt:lpstr>A 4</vt:lpstr>
      <vt:lpstr>A 5</vt:lpstr>
      <vt:lpstr>A 6</vt:lpstr>
      <vt:lpstr>A 7</vt:lpstr>
      <vt:lpstr>A 8</vt:lpstr>
      <vt:lpstr>A 9</vt:lpstr>
      <vt:lpstr>A 10</vt:lpstr>
      <vt:lpstr>A 11</vt:lpstr>
      <vt:lpstr>A12</vt:lpstr>
      <vt:lpstr>A 13</vt:lpstr>
      <vt:lpstr>A14</vt:lpstr>
      <vt:lpstr>'A 10'!Druckbereich</vt:lpstr>
      <vt:lpstr>'A 5'!Druckbereich</vt:lpstr>
      <vt:lpstr>'A 7'!Druckbereich</vt:lpstr>
      <vt:lpstr>'A 8'!Druckbereich</vt:lpstr>
      <vt:lpstr>'A 9'!Druckbereich</vt:lpstr>
      <vt:lpstr>'E 1'!Druckbereich</vt:lpstr>
      <vt:lpstr>Gesamtplan!Druckbereich</vt:lpstr>
    </vt:vector>
  </TitlesOfParts>
  <Company>Hochschule Furtwangen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Siegfried Fien</dc:creator>
  <cp:lastModifiedBy>Felix Gorgus</cp:lastModifiedBy>
  <cp:revision>53</cp:revision>
  <cp:lastPrinted>2023-06-21T11:44:54Z</cp:lastPrinted>
  <dcterms:created xsi:type="dcterms:W3CDTF">2014-12-15T09:30:42Z</dcterms:created>
  <dcterms:modified xsi:type="dcterms:W3CDTF">2025-05-05T15:14:18Z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Hochschule Furtwangen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